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_NÃO USAR_De Olho Nos Estudos\"/>
    </mc:Choice>
  </mc:AlternateContent>
  <xr:revisionPtr revIDLastSave="0" documentId="13_ncr:1_{C8FFB577-2B96-4415-87F3-6B0557BA8DE1}" xr6:coauthVersionLast="47" xr6:coauthVersionMax="47" xr10:uidLastSave="{00000000-0000-0000-0000-000000000000}"/>
  <bookViews>
    <workbookView xWindow="0" yWindow="0" windowWidth="19200" windowHeight="23400" tabRatio="664" activeTab="2" xr2:uid="{00000000-000D-0000-FFFF-FFFF00000000}"/>
  </bookViews>
  <sheets>
    <sheet name="Cota Ouro " sheetId="8" r:id="rId1"/>
    <sheet name="Cota prata " sheetId="16" r:id="rId2"/>
    <sheet name="Cota Bronze " sheetId="15" r:id="rId3"/>
    <sheet name="Produção" sheetId="9" r:id="rId4"/>
  </sheets>
  <definedNames>
    <definedName name="_xlnm.Database" localSheetId="1">#REF!</definedName>
    <definedName name="_xlnm.Database">#REF!</definedName>
    <definedName name="CODE2">#REF!</definedName>
    <definedName name="CODTERRITORIO" localSheetId="1">#REF!</definedName>
    <definedName name="CODTERRITORIO">#REF!</definedName>
    <definedName name="DICNOMEBL_Mun" localSheetId="1">#REF!</definedName>
    <definedName name="DICNOMEBL_Mun">#REF!</definedName>
    <definedName name="DICNOMEBL_UF" localSheetId="1">#REF!</definedName>
    <definedName name="DICNOMEBL_UF">#REF!</definedName>
    <definedName name="FILTROBL_Mun" localSheetId="1">#REF!</definedName>
    <definedName name="FILTROBL_Mun">#REF!</definedName>
    <definedName name="FILTROBL_UF" localSheetId="1">#REF!</definedName>
    <definedName name="FILTROBL_UF">#REF!</definedName>
    <definedName name="NOMEPRODUTO1" localSheetId="1">#REF!</definedName>
    <definedName name="NOMEPRODUTO1">#REF!</definedName>
    <definedName name="NOMEPRODUTO2" localSheetId="1">#REF!</definedName>
    <definedName name="NOMEPRODUTO2">#REF!</definedName>
    <definedName name="NOMEPRODUTO3" localSheetId="1">#REF!</definedName>
    <definedName name="NOMEPRODUTO3">#REF!</definedName>
    <definedName name="NOMEPRODUTO4" localSheetId="1">#REF!</definedName>
    <definedName name="NOMEPRODUTO4">#REF!</definedName>
    <definedName name="NOMETERRITORIO" localSheetId="1">#REF!</definedName>
    <definedName name="NOMETERRITORIO">#REF!</definedName>
    <definedName name="NOMETERRITORIOMAIS" localSheetId="1">#REF!</definedName>
    <definedName name="NOMETERRITORIOMAIS">#REF!</definedName>
    <definedName name="NOMETERRITORIOTIT" localSheetId="1">#REF!</definedName>
    <definedName name="NOMETERRITORIOTIT">#REF!</definedName>
    <definedName name="NOMETERRITORIOTITMAIS" localSheetId="1">#REF!</definedName>
    <definedName name="NOMETERRITORIOTITMAIS">#REF!</definedName>
    <definedName name="NOMEUNIDADE1" localSheetId="1">#REF!</definedName>
    <definedName name="NOMEUNIDADE1">#REF!</definedName>
    <definedName name="NOMEUNIDADE2" localSheetId="1">#REF!</definedName>
    <definedName name="NOMEUNIDADE2">#REF!</definedName>
    <definedName name="NOMEUNIDADE3" localSheetId="1">#REF!</definedName>
    <definedName name="NOMEUNIDADE3">#REF!</definedName>
    <definedName name="NOMEUNIDADE4" localSheetId="1">#REF!</definedName>
    <definedName name="NOMEUNIDADE4">#REF!</definedName>
    <definedName name="NUMERODEORDEM" localSheetId="1">#REF!</definedName>
    <definedName name="NUMERODEORDEM">#REF!</definedName>
    <definedName name="ORDEMTERRITORIO" localSheetId="1">#REF!</definedName>
    <definedName name="ORDEMTERRITORIO">#REF!</definedName>
    <definedName name="TOTORDEMMun" localSheetId="1">#REF!</definedName>
    <definedName name="TOTORDEMMun">#REF!</definedName>
    <definedName name="TOTORDEMUF" localSheetId="1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8" l="1"/>
  <c r="J17" i="8"/>
  <c r="J11" i="15" l="1"/>
  <c r="J12" i="15"/>
  <c r="G13" i="15"/>
  <c r="J14" i="16"/>
  <c r="G15" i="16" l="1"/>
  <c r="J13" i="16"/>
  <c r="J10" i="15"/>
  <c r="J13" i="15" s="1"/>
  <c r="J10" i="8" l="1"/>
  <c r="J13" i="8" l="1"/>
  <c r="J12" i="8"/>
  <c r="J12" i="16" l="1"/>
  <c r="G32" i="16"/>
  <c r="J31" i="16"/>
  <c r="J30" i="16"/>
  <c r="J29" i="16"/>
  <c r="J28" i="16"/>
  <c r="J27" i="16"/>
  <c r="J26" i="16"/>
  <c r="J25" i="16"/>
  <c r="J24" i="16"/>
  <c r="J23" i="16"/>
  <c r="J22" i="16"/>
  <c r="J21" i="16"/>
  <c r="J11" i="16"/>
  <c r="J10" i="16"/>
  <c r="J15" i="16" l="1"/>
  <c r="J17" i="16" s="1"/>
  <c r="J19" i="15"/>
  <c r="J20" i="15"/>
  <c r="J21" i="15"/>
  <c r="J22" i="15"/>
  <c r="J23" i="15"/>
  <c r="J24" i="15"/>
  <c r="J25" i="15"/>
  <c r="J26" i="15"/>
  <c r="J27" i="15"/>
  <c r="J28" i="15"/>
  <c r="J29" i="15"/>
  <c r="G30" i="15"/>
  <c r="J11" i="8"/>
  <c r="J14" i="8"/>
  <c r="J15" i="15" l="1"/>
  <c r="J15" i="8" l="1"/>
  <c r="J18" i="8" s="1"/>
</calcChain>
</file>

<file path=xl/sharedStrings.xml><?xml version="1.0" encoding="utf-8"?>
<sst xmlns="http://schemas.openxmlformats.org/spreadsheetml/2006/main" count="223" uniqueCount="97">
  <si>
    <t>Emissora</t>
  </si>
  <si>
    <t>Record Bahia</t>
  </si>
  <si>
    <t>Praça:</t>
  </si>
  <si>
    <t>Salvador</t>
  </si>
  <si>
    <t>Evento:</t>
  </si>
  <si>
    <t>Período:</t>
  </si>
  <si>
    <t>Novembro</t>
  </si>
  <si>
    <t>ENTREGA COMERCIAL  TV - DE OLHO NOS ESTUDOS 2025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</si>
  <si>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</si>
  <si>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</si>
  <si>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</si>
  <si>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</si>
  <si>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</si>
  <si>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</si>
  <si>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R$
UNITÁRIO</t>
  </si>
  <si>
    <t>R$
TOTAL</t>
  </si>
  <si>
    <t>Rotativo</t>
  </si>
  <si>
    <t>Assinatura nas chamadas de divugação do quadro</t>
  </si>
  <si>
    <t>5"</t>
  </si>
  <si>
    <t>Assinatura nos VT's de dicas</t>
  </si>
  <si>
    <t>05"</t>
  </si>
  <si>
    <t xml:space="preserve">Balanço Geral Ba - Ed. Sábado </t>
  </si>
  <si>
    <t>Assinatura na vinheta do quadro especial</t>
  </si>
  <si>
    <t>Merchandising</t>
  </si>
  <si>
    <t>60"</t>
  </si>
  <si>
    <t>Comercial</t>
  </si>
  <si>
    <t>30"</t>
  </si>
  <si>
    <t>Total Bruto</t>
  </si>
  <si>
    <t>Desconto</t>
  </si>
  <si>
    <t>Total Negociado</t>
  </si>
  <si>
    <t>ENTREGA COMERCIAL - CHAMADAS</t>
  </si>
  <si>
    <t>Bahia no Ar</t>
  </si>
  <si>
    <t>Fala Brasil</t>
  </si>
  <si>
    <t>Hoje em Dia</t>
  </si>
  <si>
    <t>Balanço Geral Bahia</t>
  </si>
  <si>
    <t>Balanço Geral Bahia - ed sab</t>
  </si>
  <si>
    <t>Novela da Tarde 1</t>
  </si>
  <si>
    <t>Jornal Record</t>
  </si>
  <si>
    <t>Cidade Alerta Bahia</t>
  </si>
  <si>
    <t>Domingo Espetacular</t>
  </si>
  <si>
    <t>Fala Brasil ed de sábado</t>
  </si>
  <si>
    <t xml:space="preserve">Cine Aventura </t>
  </si>
  <si>
    <t>Total</t>
  </si>
  <si>
    <t>TOTAL</t>
  </si>
  <si>
    <t>Balanço Geral Ed. Sabado</t>
  </si>
  <si>
    <t xml:space="preserve">Custo de produção da Ação </t>
  </si>
  <si>
    <t xml:space="preserve">Item </t>
  </si>
  <si>
    <t xml:space="preserve">Quantidade </t>
  </si>
  <si>
    <t>Descrição</t>
  </si>
  <si>
    <t xml:space="preserve">Valor Total </t>
  </si>
  <si>
    <t xml:space="preserve">Ação promocional </t>
  </si>
  <si>
    <t>2 dias (2h por ação)</t>
  </si>
  <si>
    <t xml:space="preserve">Casal de promotor, supervisor, uniforme, transporte e layout da camisa </t>
  </si>
  <si>
    <t xml:space="preserve"> Kit de Sobravivência do Enem  (Gildo Gonçalves)</t>
  </si>
  <si>
    <t xml:space="preserve"> mochila, caneta e squeeze</t>
  </si>
  <si>
    <t xml:space="preserve"> Kit de Sobravivência do Enem  (Canetas&amp;Brindes)</t>
  </si>
  <si>
    <t>Barra de Chocolate (base)</t>
  </si>
  <si>
    <t>Barra de chocolate</t>
  </si>
  <si>
    <t>Barra de Cereal (base)</t>
  </si>
  <si>
    <t>Barra de cereal</t>
  </si>
  <si>
    <t xml:space="preserve">Custo de produção (1):  500u R$ 15.446,89
                                   1000u R$ 26.701,89 </t>
  </si>
  <si>
    <t>Custo de produção(2): 500u R$ 17.156,89
                                 1000u R$ 30.701,89</t>
  </si>
  <si>
    <t>*Valores referentes a tabela de preços de outubro de 2025
*Cachê da ação de merchandising não está incluso na proposta.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</si>
  <si>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</si>
  <si>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</si>
  <si>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</si>
  <si>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</si>
  <si>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</si>
  <si>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</si>
  <si>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</si>
  <si>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</si>
  <si>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</si>
  <si>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</si>
  <si>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</si>
  <si>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</si>
  <si>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</si>
  <si>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</si>
  <si>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</si>
  <si>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</si>
  <si>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</si>
  <si>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</si>
  <si>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</si>
  <si>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</si>
  <si>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</si>
  <si>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</si>
  <si>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</si>
  <si>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</si>
  <si>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</si>
  <si>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</si>
  <si>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</si>
  <si>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</si>
  <si>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</si>
  <si>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</si>
  <si>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</si>
  <si>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</si>
  <si>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</si>
  <si>
    <t>De olho no ENEM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</si>
</sst>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  <numFmt numFmtId="167" formatCode="_-* #,##0.000000000_-;\-* #,##0.000000000_-;_-* &quot;-&quot;??_-;_-@_-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name val="Cambria"/>
      <family val="2"/>
    </font>
    <font>
      <sz val="12"/>
      <color rgb="FF0D0D0D"/>
      <name val="Calibri"/>
      <family val="2"/>
    </font>
    <font>
      <b/>
      <sz val="12"/>
      <color rgb="FF000000"/>
      <name val="Calibri"/>
      <family val="2"/>
    </font>
    <font>
      <sz val="12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2" applyFont="1" applyAlignment="1">
      <alignment vertical="center"/>
    </xf>
    <xf numFmtId="164" fontId="10" fillId="2" borderId="7" xfId="5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166" fontId="12" fillId="0" borderId="1" xfId="2" applyNumberFormat="1" applyFont="1" applyBorder="1" applyAlignment="1">
      <alignment horizontal="center" vertical="center"/>
    </xf>
    <xf numFmtId="4" fontId="13" fillId="0" borderId="1" xfId="5" applyNumberFormat="1" applyFont="1" applyBorder="1" applyAlignment="1">
      <alignment horizontal="center" vertical="center"/>
    </xf>
    <xf numFmtId="4" fontId="12" fillId="0" borderId="1" xfId="5" applyNumberFormat="1" applyFont="1" applyBorder="1" applyAlignment="1">
      <alignment horizontal="center" vertical="center"/>
    </xf>
    <xf numFmtId="4" fontId="14" fillId="2" borderId="1" xfId="2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center" vertical="center"/>
    </xf>
    <xf numFmtId="166" fontId="14" fillId="2" borderId="1" xfId="2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12" fillId="4" borderId="0" xfId="2" quotePrefix="1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4" fillId="4" borderId="0" xfId="2" applyFont="1" applyFill="1" applyAlignment="1">
      <alignment vertical="center"/>
    </xf>
    <xf numFmtId="0" fontId="12" fillId="4" borderId="0" xfId="2" applyFont="1" applyFill="1" applyAlignment="1">
      <alignment horizontal="center" vertical="center"/>
    </xf>
    <xf numFmtId="4" fontId="13" fillId="4" borderId="0" xfId="5" applyNumberFormat="1" applyFont="1" applyFill="1" applyBorder="1" applyAlignment="1">
      <alignment horizontal="center" vertical="center"/>
    </xf>
    <xf numFmtId="4" fontId="12" fillId="4" borderId="0" xfId="5" applyNumberFormat="1" applyFont="1" applyFill="1" applyBorder="1" applyAlignment="1">
      <alignment horizontal="center" vertical="center"/>
    </xf>
    <xf numFmtId="0" fontId="12" fillId="4" borderId="0" xfId="2" applyFont="1" applyFill="1" applyAlignment="1">
      <alignment horizontal="left" vertical="center" wrapText="1"/>
    </xf>
    <xf numFmtId="3" fontId="14" fillId="4" borderId="0" xfId="2" applyNumberFormat="1" applyFont="1" applyFill="1" applyAlignment="1">
      <alignment horizontal="center" vertical="center"/>
    </xf>
    <xf numFmtId="4" fontId="14" fillId="4" borderId="0" xfId="2" applyNumberFormat="1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/>
    </xf>
    <xf numFmtId="4" fontId="16" fillId="0" borderId="1" xfId="5" applyNumberFormat="1" applyFont="1" applyFill="1" applyBorder="1" applyAlignment="1">
      <alignment horizontal="center" vertical="center"/>
    </xf>
    <xf numFmtId="4" fontId="12" fillId="0" borderId="0" xfId="5" applyNumberFormat="1" applyFont="1" applyFill="1" applyBorder="1" applyAlignment="1">
      <alignment horizontal="center" vertical="center"/>
    </xf>
    <xf numFmtId="4" fontId="13" fillId="0" borderId="0" xfId="5" applyNumberFormat="1" applyFont="1" applyFill="1" applyBorder="1" applyAlignment="1">
      <alignment horizontal="center" vertical="center"/>
    </xf>
    <xf numFmtId="9" fontId="17" fillId="0" borderId="0" xfId="4" applyFont="1" applyFill="1" applyBorder="1" applyAlignment="1">
      <alignment horizontal="center" vertical="center"/>
    </xf>
    <xf numFmtId="165" fontId="18" fillId="5" borderId="1" xfId="1" applyFont="1" applyFill="1" applyBorder="1" applyAlignment="1">
      <alignment horizontal="center" vertical="center"/>
    </xf>
    <xf numFmtId="164" fontId="12" fillId="4" borderId="0" xfId="5" applyFont="1" applyFill="1" applyBorder="1" applyAlignment="1">
      <alignment vertical="center"/>
    </xf>
    <xf numFmtId="16" fontId="12" fillId="4" borderId="0" xfId="2" quotePrefix="1" applyNumberFormat="1" applyFont="1" applyFill="1" applyAlignment="1">
      <alignment vertical="center" wrapText="1"/>
    </xf>
    <xf numFmtId="0" fontId="12" fillId="4" borderId="0" xfId="2" applyFont="1" applyFill="1" applyAlignment="1">
      <alignment vertical="center" wrapText="1"/>
    </xf>
    <xf numFmtId="16" fontId="12" fillId="0" borderId="2" xfId="2" quotePrefix="1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12" fillId="0" borderId="3" xfId="5" applyFont="1" applyBorder="1" applyAlignment="1">
      <alignment horizontal="left" vertical="center"/>
    </xf>
    <xf numFmtId="164" fontId="12" fillId="0" borderId="4" xfId="5" applyFont="1" applyBorder="1" applyAlignment="1">
      <alignment horizontal="left" vertical="center"/>
    </xf>
    <xf numFmtId="164" fontId="12" fillId="4" borderId="0" xfId="5" applyFont="1" applyFill="1" applyBorder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43" fontId="4" fillId="4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vertical="center"/>
    </xf>
    <xf numFmtId="165" fontId="18" fillId="4" borderId="0" xfId="1" applyFont="1" applyFill="1" applyBorder="1" applyAlignment="1">
      <alignment horizontal="center" vertical="center"/>
    </xf>
    <xf numFmtId="165" fontId="4" fillId="4" borderId="0" xfId="2" applyNumberFormat="1" applyFont="1" applyFill="1" applyAlignment="1">
      <alignment vertical="center"/>
    </xf>
    <xf numFmtId="43" fontId="19" fillId="4" borderId="0" xfId="0" applyNumberFormat="1" applyFont="1" applyFill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/>
    </xf>
    <xf numFmtId="165" fontId="2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18" fillId="5" borderId="1" xfId="5" applyNumberFormat="1" applyFont="1" applyFill="1" applyBorder="1" applyAlignment="1">
      <alignment horizontal="center" vertical="center"/>
    </xf>
    <xf numFmtId="9" fontId="23" fillId="0" borderId="1" xfId="4" applyFont="1" applyFill="1" applyBorder="1" applyAlignment="1">
      <alignment horizontal="center" vertical="center"/>
    </xf>
    <xf numFmtId="165" fontId="24" fillId="4" borderId="1" xfId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4" fontId="24" fillId="8" borderId="1" xfId="5" applyNumberFormat="1" applyFont="1" applyFill="1" applyBorder="1" applyAlignment="1">
      <alignment horizontal="center" vertical="center"/>
    </xf>
    <xf numFmtId="4" fontId="16" fillId="0" borderId="1" xfId="5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3" fontId="11" fillId="3" borderId="12" xfId="0" applyNumberFormat="1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left" vertical="center" wrapText="1"/>
    </xf>
    <xf numFmtId="0" fontId="12" fillId="4" borderId="12" xfId="2" applyFont="1" applyFill="1" applyBorder="1" applyAlignment="1">
      <alignment horizontal="center" vertical="center"/>
    </xf>
    <xf numFmtId="3" fontId="12" fillId="4" borderId="12" xfId="2" applyNumberFormat="1" applyFont="1" applyFill="1" applyBorder="1" applyAlignment="1">
      <alignment horizontal="center" vertical="center" wrapText="1"/>
    </xf>
    <xf numFmtId="166" fontId="12" fillId="4" borderId="12" xfId="2" applyNumberFormat="1" applyFont="1" applyFill="1" applyBorder="1" applyAlignment="1">
      <alignment horizontal="center" vertical="center"/>
    </xf>
    <xf numFmtId="165" fontId="12" fillId="4" borderId="12" xfId="1" applyFont="1" applyFill="1" applyBorder="1" applyAlignment="1">
      <alignment horizontal="center" vertical="center" wrapText="1"/>
    </xf>
    <xf numFmtId="4" fontId="12" fillId="4" borderId="12" xfId="5" applyNumberFormat="1" applyFont="1" applyFill="1" applyBorder="1" applyAlignment="1">
      <alignment horizontal="center" vertical="center"/>
    </xf>
    <xf numFmtId="3" fontId="22" fillId="6" borderId="12" xfId="0" applyNumberFormat="1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/>
    </xf>
    <xf numFmtId="4" fontId="12" fillId="4" borderId="8" xfId="5" applyNumberFormat="1" applyFont="1" applyFill="1" applyBorder="1" applyAlignment="1">
      <alignment horizontal="center" vertical="center"/>
    </xf>
    <xf numFmtId="0" fontId="12" fillId="4" borderId="12" xfId="2" quotePrefix="1" applyFont="1" applyFill="1" applyBorder="1" applyAlignment="1">
      <alignment horizontal="center" vertical="center" wrapText="1"/>
    </xf>
    <xf numFmtId="0" fontId="12" fillId="4" borderId="11" xfId="2" quotePrefix="1" applyFont="1" applyFill="1" applyBorder="1" applyAlignment="1">
      <alignment horizontal="center" vertical="center" wrapText="1"/>
    </xf>
    <xf numFmtId="8" fontId="26" fillId="9" borderId="30" xfId="2" applyNumberFormat="1" applyFont="1" applyFill="1" applyBorder="1" applyAlignment="1">
      <alignment horizontal="center" vertical="center" wrapText="1"/>
    </xf>
    <xf numFmtId="0" fontId="27" fillId="9" borderId="16" xfId="2" applyFont="1" applyFill="1" applyBorder="1" applyAlignment="1">
      <alignment horizontal="center" vertical="center"/>
    </xf>
    <xf numFmtId="0" fontId="27" fillId="9" borderId="17" xfId="2" applyFont="1" applyFill="1" applyBorder="1" applyAlignment="1">
      <alignment horizontal="center" vertical="center"/>
    </xf>
    <xf numFmtId="0" fontId="27" fillId="9" borderId="18" xfId="2" applyFont="1" applyFill="1" applyBorder="1" applyAlignment="1">
      <alignment horizontal="center" vertical="center"/>
    </xf>
    <xf numFmtId="0" fontId="28" fillId="10" borderId="19" xfId="2" applyFont="1" applyFill="1" applyBorder="1" applyAlignment="1">
      <alignment horizontal="center" vertical="center"/>
    </xf>
    <xf numFmtId="0" fontId="28" fillId="10" borderId="5" xfId="2" applyFont="1" applyFill="1" applyBorder="1" applyAlignment="1">
      <alignment horizontal="center" vertical="center" wrapText="1"/>
    </xf>
    <xf numFmtId="0" fontId="28" fillId="10" borderId="5" xfId="2" applyFont="1" applyFill="1" applyBorder="1" applyAlignment="1">
      <alignment horizontal="center" vertical="center"/>
    </xf>
    <xf numFmtId="0" fontId="28" fillId="10" borderId="20" xfId="2" applyFont="1" applyFill="1" applyBorder="1" applyAlignment="1">
      <alignment horizontal="center" vertical="center" wrapText="1"/>
    </xf>
    <xf numFmtId="0" fontId="28" fillId="10" borderId="21" xfId="2" applyFont="1" applyFill="1" applyBorder="1" applyAlignment="1">
      <alignment horizontal="center" vertical="center" wrapText="1"/>
    </xf>
    <xf numFmtId="0" fontId="28" fillId="10" borderId="22" xfId="2" applyFont="1" applyFill="1" applyBorder="1" applyAlignment="1">
      <alignment horizontal="center" vertical="center" wrapText="1"/>
    </xf>
    <xf numFmtId="0" fontId="29" fillId="11" borderId="23" xfId="2" applyFont="1" applyFill="1" applyBorder="1" applyAlignment="1">
      <alignment horizontal="center" vertical="center" wrapText="1"/>
    </xf>
    <xf numFmtId="0" fontId="29" fillId="11" borderId="24" xfId="2" applyFont="1" applyFill="1" applyBorder="1" applyAlignment="1">
      <alignment horizontal="center" vertical="center" wrapText="1"/>
    </xf>
    <xf numFmtId="0" fontId="30" fillId="11" borderId="24" xfId="2" applyFont="1" applyFill="1" applyBorder="1" applyAlignment="1">
      <alignment horizontal="center" vertical="center" wrapText="1"/>
    </xf>
    <xf numFmtId="3" fontId="29" fillId="11" borderId="24" xfId="2" applyNumberFormat="1" applyFont="1" applyFill="1" applyBorder="1" applyAlignment="1">
      <alignment horizontal="center" vertical="center" wrapText="1"/>
    </xf>
    <xf numFmtId="0" fontId="31" fillId="11" borderId="24" xfId="2" applyFont="1" applyFill="1" applyBorder="1" applyAlignment="1">
      <alignment horizontal="center" vertical="center" wrapText="1"/>
    </xf>
    <xf numFmtId="8" fontId="29" fillId="11" borderId="24" xfId="2" applyNumberFormat="1" applyFont="1" applyFill="1" applyBorder="1" applyAlignment="1">
      <alignment horizontal="center" vertical="center"/>
    </xf>
    <xf numFmtId="8" fontId="29" fillId="11" borderId="25" xfId="2" applyNumberFormat="1" applyFont="1" applyFill="1" applyBorder="1" applyAlignment="1">
      <alignment horizontal="center" vertical="center" wrapText="1"/>
    </xf>
    <xf numFmtId="0" fontId="29" fillId="11" borderId="26" xfId="2" applyFont="1" applyFill="1" applyBorder="1" applyAlignment="1">
      <alignment horizontal="center" vertical="center" wrapText="1"/>
    </xf>
    <xf numFmtId="0" fontId="29" fillId="11" borderId="27" xfId="2" applyFont="1" applyFill="1" applyBorder="1" applyAlignment="1">
      <alignment horizontal="center" vertical="center" wrapText="1"/>
    </xf>
    <xf numFmtId="0" fontId="29" fillId="0" borderId="27" xfId="2" applyFont="1" applyBorder="1" applyAlignment="1">
      <alignment horizontal="center" vertical="center" wrapText="1"/>
    </xf>
    <xf numFmtId="3" fontId="29" fillId="11" borderId="27" xfId="2" applyNumberFormat="1" applyFont="1" applyFill="1" applyBorder="1" applyAlignment="1">
      <alignment horizontal="center" vertical="center" wrapText="1"/>
    </xf>
    <xf numFmtId="0" fontId="31" fillId="11" borderId="27" xfId="2" applyFont="1" applyFill="1" applyBorder="1" applyAlignment="1">
      <alignment horizontal="center" vertical="center" wrapText="1"/>
    </xf>
    <xf numFmtId="8" fontId="29" fillId="11" borderId="27" xfId="2" applyNumberFormat="1" applyFont="1" applyFill="1" applyBorder="1" applyAlignment="1">
      <alignment horizontal="center" vertical="center"/>
    </xf>
    <xf numFmtId="8" fontId="29" fillId="11" borderId="28" xfId="2" applyNumberFormat="1" applyFont="1" applyFill="1" applyBorder="1" applyAlignment="1">
      <alignment horizontal="center" vertical="center" wrapText="1"/>
    </xf>
    <xf numFmtId="0" fontId="32" fillId="9" borderId="29" xfId="2" applyFont="1" applyFill="1" applyBorder="1" applyAlignment="1">
      <alignment horizontal="center" vertical="center" wrapText="1"/>
    </xf>
    <xf numFmtId="0" fontId="29" fillId="9" borderId="6" xfId="2" applyFont="1" applyFill="1" applyBorder="1" applyAlignment="1">
      <alignment horizontal="center" vertical="center" wrapText="1"/>
    </xf>
    <xf numFmtId="0" fontId="29" fillId="9" borderId="6" xfId="2" applyFont="1" applyFill="1" applyBorder="1" applyAlignment="1">
      <alignment horizontal="center" vertical="center"/>
    </xf>
    <xf numFmtId="0" fontId="28" fillId="9" borderId="6" xfId="2" applyFont="1" applyFill="1" applyBorder="1" applyAlignment="1">
      <alignment horizontal="center" vertical="center" wrapText="1"/>
    </xf>
    <xf numFmtId="3" fontId="28" fillId="9" borderId="6" xfId="2" applyNumberFormat="1" applyFont="1" applyFill="1" applyBorder="1" applyAlignment="1">
      <alignment horizontal="center" vertical="center" wrapText="1"/>
    </xf>
    <xf numFmtId="0" fontId="31" fillId="9" borderId="6" xfId="2" applyFont="1" applyFill="1" applyBorder="1" applyAlignment="1">
      <alignment horizontal="center" vertical="center" wrapText="1"/>
    </xf>
    <xf numFmtId="8" fontId="27" fillId="9" borderId="6" xfId="2" applyNumberFormat="1" applyFont="1" applyFill="1" applyBorder="1" applyAlignment="1">
      <alignment horizontal="center" vertical="center" wrapText="1"/>
    </xf>
    <xf numFmtId="9" fontId="27" fillId="9" borderId="30" xfId="2" applyNumberFormat="1" applyFont="1" applyFill="1" applyBorder="1" applyAlignment="1">
      <alignment horizontal="center" vertical="center" wrapText="1"/>
    </xf>
    <xf numFmtId="0" fontId="27" fillId="12" borderId="31" xfId="2" applyFont="1" applyFill="1" applyBorder="1" applyAlignment="1">
      <alignment horizontal="center" vertical="center"/>
    </xf>
    <xf numFmtId="0" fontId="27" fillId="12" borderId="32" xfId="2" applyFont="1" applyFill="1" applyBorder="1" applyAlignment="1">
      <alignment horizontal="center" vertical="center"/>
    </xf>
    <xf numFmtId="0" fontId="27" fillId="12" borderId="33" xfId="2" applyFont="1" applyFill="1" applyBorder="1" applyAlignment="1">
      <alignment horizontal="center" vertical="center"/>
    </xf>
    <xf numFmtId="0" fontId="28" fillId="9" borderId="27" xfId="2" applyFont="1" applyFill="1" applyBorder="1" applyAlignment="1">
      <alignment horizontal="center" vertical="center" wrapText="1"/>
    </xf>
    <xf numFmtId="0" fontId="29" fillId="9" borderId="27" xfId="2" applyFont="1" applyFill="1" applyBorder="1" applyAlignment="1">
      <alignment horizontal="center" vertical="center"/>
    </xf>
    <xf numFmtId="0" fontId="31" fillId="9" borderId="27" xfId="2" applyFont="1" applyFill="1" applyBorder="1" applyAlignment="1">
      <alignment horizontal="center" vertical="center" wrapText="1"/>
    </xf>
    <xf numFmtId="0" fontId="29" fillId="9" borderId="27" xfId="2" applyFont="1" applyFill="1" applyBorder="1" applyAlignment="1">
      <alignment vertical="center" wrapText="1"/>
    </xf>
    <xf numFmtId="0" fontId="28" fillId="9" borderId="28" xfId="2" applyFont="1" applyFill="1" applyBorder="1" applyAlignment="1">
      <alignment horizontal="center" vertical="center" wrapText="1"/>
    </xf>
    <xf numFmtId="4" fontId="9" fillId="13" borderId="1" xfId="5" applyNumberFormat="1" applyFont="1" applyFill="1" applyBorder="1" applyAlignment="1">
      <alignment horizontal="center" vertical="center"/>
    </xf>
    <xf numFmtId="0" fontId="33" fillId="0" borderId="0" xfId="0" applyFont="1"/>
    <xf numFmtId="164" fontId="10" fillId="0" borderId="12" xfId="5" applyFont="1" applyBorder="1" applyAlignment="1">
      <alignment horizontal="left" vertical="center"/>
    </xf>
    <xf numFmtId="164" fontId="10" fillId="0" borderId="13" xfId="5" applyFont="1" applyBorder="1" applyAlignment="1">
      <alignment horizontal="left" vertical="center"/>
    </xf>
    <xf numFmtId="164" fontId="10" fillId="0" borderId="14" xfId="5" applyFont="1" applyBorder="1" applyAlignment="1">
      <alignment horizontal="left" vertical="center"/>
    </xf>
    <xf numFmtId="0" fontId="16" fillId="3" borderId="12" xfId="0" applyFont="1" applyFill="1" applyBorder="1" applyAlignment="1">
      <alignment horizontal="center" vertical="center"/>
    </xf>
    <xf numFmtId="164" fontId="12" fillId="4" borderId="12" xfId="5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3" borderId="12" xfId="0" applyFont="1" applyFill="1" applyBorder="1" applyAlignment="1">
      <alignment horizontal="center" vertical="center"/>
    </xf>
    <xf numFmtId="0" fontId="12" fillId="4" borderId="12" xfId="2" quotePrefix="1" applyFont="1" applyFill="1" applyBorder="1" applyAlignment="1">
      <alignment horizontal="center" vertical="center" wrapText="1"/>
    </xf>
    <xf numFmtId="164" fontId="12" fillId="6" borderId="12" xfId="5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left" vertical="center"/>
    </xf>
    <xf numFmtId="0" fontId="12" fillId="4" borderId="8" xfId="2" quotePrefix="1" applyFont="1" applyFill="1" applyBorder="1" applyAlignment="1">
      <alignment horizontal="center" vertical="center" wrapText="1"/>
    </xf>
    <xf numFmtId="0" fontId="12" fillId="4" borderId="15" xfId="2" quotePrefix="1" applyFont="1" applyFill="1" applyBorder="1" applyAlignment="1">
      <alignment horizontal="center" vertical="center" wrapText="1"/>
    </xf>
    <xf numFmtId="0" fontId="12" fillId="4" borderId="11" xfId="2" quotePrefix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164" fontId="12" fillId="0" borderId="1" xfId="5" applyFont="1" applyBorder="1" applyAlignment="1">
      <alignment horizontal="left" vertical="center"/>
    </xf>
    <xf numFmtId="16" fontId="12" fillId="0" borderId="2" xfId="2" quotePrefix="1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12" fillId="0" borderId="3" xfId="5" applyFont="1" applyBorder="1" applyAlignment="1">
      <alignment horizontal="left" vertical="center"/>
    </xf>
    <xf numFmtId="164" fontId="12" fillId="0" borderId="4" xfId="5" applyFont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4" fillId="4" borderId="0" xfId="2" applyFont="1" applyFill="1" applyAlignment="1">
      <alignment horizontal="left" vertical="center"/>
    </xf>
    <xf numFmtId="166" fontId="14" fillId="4" borderId="0" xfId="2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64" fontId="12" fillId="4" borderId="0" xfId="5" applyFont="1" applyFill="1" applyBorder="1" applyAlignment="1">
      <alignment horizontal="left" vertical="center"/>
    </xf>
    <xf numFmtId="16" fontId="12" fillId="4" borderId="0" xfId="2" quotePrefix="1" applyNumberFormat="1" applyFont="1" applyFill="1" applyAlignment="1">
      <alignment horizontal="center" vertical="center" wrapText="1"/>
    </xf>
    <xf numFmtId="0" fontId="12" fillId="4" borderId="0" xfId="2" applyFont="1" applyFill="1" applyAlignment="1">
      <alignment horizontal="center" vertical="center" wrapText="1"/>
    </xf>
    <xf numFmtId="164" fontId="12" fillId="4" borderId="0" xfId="5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5" fillId="7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6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showGridLines="0" topLeftCell="E1" zoomScale="80" zoomScaleNormal="80" workbookViewId="0">
      <selection activeCell="E44" sqref="E44"/>
    </sheetView>
  </sheetViews>
  <sheetFormatPr defaultRowHeight="12.75" x14ac:dyDescent="0.2"/>
  <cols>
    <col min="1" max="1" width="3.5703125" style="9" customWidth="1"/>
    <col min="2" max="2" width="25.7109375" style="9" customWidth="1"/>
    <col min="3" max="3" width="22.42578125" style="9" customWidth="1"/>
    <col min="4" max="4" width="15.85546875" style="9" customWidth="1"/>
    <col min="5" max="5" width="53.42578125" style="9" customWidth="1"/>
    <col min="6" max="6" width="14.5703125" style="9" customWidth="1"/>
    <col min="7" max="7" width="21.28515625" style="9" customWidth="1"/>
    <col min="8" max="8" width="14.28515625" style="9" customWidth="1"/>
    <col min="9" max="9" width="30" style="9" customWidth="1"/>
    <col min="10" max="10" width="28.7109375" style="9" bestFit="1" customWidth="1"/>
    <col min="11" max="11" width="20.28515625" style="9" customWidth="1"/>
    <col min="12" max="12" width="21.140625" style="9" bestFit="1" customWidth="1"/>
    <col min="13" max="13" width="11.42578125" style="9" bestFit="1" customWidth="1"/>
    <col min="14" max="14" width="16.28515625" style="9" bestFit="1" customWidth="1"/>
    <col min="15" max="16384" width="9.140625" style="9"/>
  </cols>
  <sheetData>
    <row r="1" spans="1:13" ht="15.75" customHeight="1" x14ac:dyDescent="0.2"/>
    <row r="2" spans="1:13" ht="20.100000000000001" customHeight="1" x14ac:dyDescent="0.2">
      <c r="B2" s="8" t="s">
        <v>0</v>
      </c>
      <c r="C2" s="129" t="s">
        <v>1</v>
      </c>
      <c r="D2" s="129"/>
    </row>
    <row r="3" spans="1:13" ht="20.100000000000001" customHeight="1" x14ac:dyDescent="0.2">
      <c r="B3" s="8" t="s">
        <v>2</v>
      </c>
      <c r="C3" s="129" t="s">
        <v>3</v>
      </c>
      <c r="D3" s="129"/>
    </row>
    <row r="4" spans="1:13" ht="20.100000000000001" customHeight="1" x14ac:dyDescent="0.2">
      <c r="B4" s="8" t="s">
        <v>4</v>
      </c>
      <c r="C4" s="130" t="s">
        <v>96</v>
      </c>
      <c r="D4" s="131"/>
    </row>
    <row r="5" spans="1:13" ht="20.100000000000001" customHeight="1" x14ac:dyDescent="0.2">
      <c r="B5" s="8" t="s">
        <v>5</v>
      </c>
      <c r="C5" s="130" t="s">
        <v>6</v>
      </c>
      <c r="D5" s="131"/>
    </row>
    <row r="6" spans="1:13" ht="20.100000000000001" customHeight="1" x14ac:dyDescent="0.2"/>
    <row r="7" spans="1:13" ht="20.100000000000001" customHeight="1" x14ac:dyDescent="0.2"/>
    <row r="8" spans="1:13" s="21" customFormat="1" ht="21" x14ac:dyDescent="0.2">
      <c r="B8" s="132" t="s">
        <v>7</v>
      </c>
      <c r="C8" s="132"/>
      <c r="D8" s="132"/>
      <c r="E8" s="132"/>
      <c r="F8" s="132"/>
      <c r="G8" s="132"/>
      <c r="H8" s="132"/>
      <c r="I8" s="132"/>
      <c r="J8" s="132"/>
    </row>
    <row r="9" spans="1:13" s="21" customFormat="1" ht="25.5" x14ac:dyDescent="0.2">
      <c r="B9" s="136" t="s">
        <v>8</v>
      </c>
      <c r="C9" s="136"/>
      <c r="D9" s="72" t="s">
        <v>9</v>
      </c>
      <c r="E9" s="72" t="s">
        <v>10</v>
      </c>
      <c r="F9" s="73" t="s">
        <v>11</v>
      </c>
      <c r="G9" s="74" t="s">
        <v>12</v>
      </c>
      <c r="H9" s="75" t="s">
        <v>13</v>
      </c>
      <c r="I9" s="72" t="s">
        <v>14</v>
      </c>
      <c r="J9" s="72" t="s">
        <v>15</v>
      </c>
    </row>
    <row r="10" spans="1:13" s="21" customFormat="1" ht="16.5" customHeight="1" x14ac:dyDescent="0.2">
      <c r="B10" s="133" t="s">
        <v>16</v>
      </c>
      <c r="C10" s="133"/>
      <c r="D10" s="137"/>
      <c r="E10" s="76" t="s">
        <v>17</v>
      </c>
      <c r="F10" s="77" t="s">
        <v>18</v>
      </c>
      <c r="G10" s="78">
        <v>30</v>
      </c>
      <c r="H10" s="79">
        <v>0.25</v>
      </c>
      <c r="I10" s="80">
        <v>15514.83</v>
      </c>
      <c r="J10" s="81">
        <f>I10*H10*G10</f>
        <v>116361.22500000001</v>
      </c>
      <c r="K10" s="38"/>
      <c r="L10" s="51"/>
    </row>
    <row r="11" spans="1:13" s="21" customFormat="1" ht="16.5" customHeight="1" x14ac:dyDescent="0.2">
      <c r="B11" s="133" t="s">
        <v>16</v>
      </c>
      <c r="C11" s="133"/>
      <c r="D11" s="137"/>
      <c r="E11" s="76" t="s">
        <v>19</v>
      </c>
      <c r="F11" s="77" t="s">
        <v>20</v>
      </c>
      <c r="G11" s="78">
        <v>25</v>
      </c>
      <c r="H11" s="79">
        <v>1</v>
      </c>
      <c r="I11" s="80">
        <v>15514.83</v>
      </c>
      <c r="J11" s="81">
        <f>I11*H11*G11</f>
        <v>387870.75</v>
      </c>
      <c r="K11" s="38"/>
      <c r="L11" s="51"/>
    </row>
    <row r="12" spans="1:13" s="21" customFormat="1" ht="17.25" customHeight="1" x14ac:dyDescent="0.2">
      <c r="B12" s="133" t="s">
        <v>21</v>
      </c>
      <c r="C12" s="133"/>
      <c r="D12" s="137"/>
      <c r="E12" s="76" t="s">
        <v>22</v>
      </c>
      <c r="F12" s="77" t="s">
        <v>18</v>
      </c>
      <c r="G12" s="78">
        <v>3</v>
      </c>
      <c r="H12" s="77">
        <v>0.375</v>
      </c>
      <c r="I12" s="80">
        <v>6506</v>
      </c>
      <c r="J12" s="81">
        <f>I12*H12*G12</f>
        <v>7319.25</v>
      </c>
      <c r="K12" s="38"/>
      <c r="L12" s="51"/>
    </row>
    <row r="13" spans="1:13" s="21" customFormat="1" ht="17.25" customHeight="1" x14ac:dyDescent="0.2">
      <c r="B13" s="133" t="s">
        <v>21</v>
      </c>
      <c r="C13" s="133"/>
      <c r="D13" s="137"/>
      <c r="E13" s="76" t="s">
        <v>23</v>
      </c>
      <c r="F13" s="77" t="s">
        <v>24</v>
      </c>
      <c r="G13" s="78">
        <v>3</v>
      </c>
      <c r="H13" s="77">
        <v>1</v>
      </c>
      <c r="I13" s="80">
        <v>17078.25</v>
      </c>
      <c r="J13" s="81">
        <f>I13*H13*G13</f>
        <v>51234.75</v>
      </c>
      <c r="K13" s="38"/>
      <c r="L13" s="51"/>
    </row>
    <row r="14" spans="1:13" s="21" customFormat="1" ht="15.75" customHeight="1" x14ac:dyDescent="0.2">
      <c r="B14" s="133" t="s">
        <v>16</v>
      </c>
      <c r="C14" s="133"/>
      <c r="D14" s="137"/>
      <c r="E14" s="76" t="s">
        <v>25</v>
      </c>
      <c r="F14" s="77" t="s">
        <v>26</v>
      </c>
      <c r="G14" s="78">
        <v>20</v>
      </c>
      <c r="H14" s="77">
        <v>1</v>
      </c>
      <c r="I14" s="80">
        <v>15514.83</v>
      </c>
      <c r="J14" s="81">
        <f>I14*H14*G14</f>
        <v>310296.59999999998</v>
      </c>
      <c r="K14" s="38"/>
      <c r="L14" s="51"/>
    </row>
    <row r="15" spans="1:13" s="1" customFormat="1" ht="19.5" customHeight="1" x14ac:dyDescent="0.35">
      <c r="A15" s="24"/>
      <c r="B15" s="138"/>
      <c r="C15" s="138"/>
      <c r="D15" s="138"/>
      <c r="E15" s="138"/>
      <c r="F15" s="138"/>
      <c r="G15" s="82">
        <f>SUM(G10:G14)</f>
        <v>81</v>
      </c>
      <c r="H15" s="83"/>
      <c r="I15" s="71" t="s">
        <v>27</v>
      </c>
      <c r="J15" s="39">
        <f>SUM(J10:J14)</f>
        <v>873082.57499999995</v>
      </c>
      <c r="K15" s="55"/>
      <c r="L15" s="52"/>
      <c r="M15" s="24"/>
    </row>
    <row r="16" spans="1:13" s="21" customFormat="1" ht="21" x14ac:dyDescent="0.25">
      <c r="B16" s="47"/>
      <c r="C16" s="47"/>
      <c r="D16" s="22"/>
      <c r="E16" s="28"/>
      <c r="F16" s="25"/>
      <c r="G16" s="23"/>
      <c r="H16" s="23"/>
      <c r="I16" s="65" t="s">
        <v>28</v>
      </c>
      <c r="J16" s="66">
        <v>0.75</v>
      </c>
      <c r="L16" s="53"/>
      <c r="M16" s="54"/>
    </row>
    <row r="17" spans="2:14" s="21" customFormat="1" ht="25.5" customHeight="1" x14ac:dyDescent="0.25">
      <c r="B17" s="47"/>
      <c r="C17" s="47"/>
      <c r="D17" s="22"/>
      <c r="E17" s="28"/>
      <c r="F17" s="25"/>
      <c r="G17" s="23"/>
      <c r="H17" s="23"/>
      <c r="I17" s="70" t="s">
        <v>29</v>
      </c>
      <c r="J17" s="67">
        <f>J15-(J15*J16)</f>
        <v>218270.64375000005</v>
      </c>
      <c r="K17" s="56"/>
      <c r="L17" s="49"/>
    </row>
    <row r="18" spans="2:14" s="21" customFormat="1" ht="27" customHeight="1" x14ac:dyDescent="0.25">
      <c r="B18" s="47"/>
      <c r="C18" s="47"/>
      <c r="D18" s="22"/>
      <c r="E18" s="28"/>
      <c r="F18" s="25"/>
      <c r="G18" s="23"/>
      <c r="H18" s="23"/>
      <c r="I18" s="127" t="s">
        <v>94</v>
      </c>
      <c r="J18" s="67">
        <f>J17+N31</f>
        <v>226480.64375000005</v>
      </c>
    </row>
    <row r="19" spans="2:14" ht="15.75" x14ac:dyDescent="0.25">
      <c r="B19" s="40"/>
      <c r="C19" s="40"/>
      <c r="D19" s="41"/>
      <c r="E19" s="42"/>
      <c r="F19" s="25"/>
      <c r="G19" s="31"/>
      <c r="H19" s="23"/>
      <c r="I19" s="26"/>
      <c r="J19" s="27"/>
    </row>
    <row r="20" spans="2:14" x14ac:dyDescent="0.2">
      <c r="B20" s="134" t="s">
        <v>62</v>
      </c>
      <c r="C20" s="135"/>
      <c r="D20" s="135"/>
      <c r="E20" s="135"/>
    </row>
    <row r="21" spans="2:14" x14ac:dyDescent="0.2">
      <c r="B21" s="135"/>
      <c r="C21" s="135"/>
      <c r="D21" s="135"/>
      <c r="E21" s="135"/>
    </row>
    <row r="22" spans="2:14" x14ac:dyDescent="0.2">
      <c r="B22" s="135"/>
      <c r="C22" s="135"/>
      <c r="D22" s="135"/>
      <c r="E22" s="135"/>
    </row>
    <row r="23" spans="2:14" ht="15.75" x14ac:dyDescent="0.25">
      <c r="B23" s="128" t="s">
        <v>95</v>
      </c>
    </row>
    <row r="26" spans="2:14" ht="13.5" thickBot="1" x14ac:dyDescent="0.25"/>
    <row r="27" spans="2:14" ht="15.75" x14ac:dyDescent="0.2">
      <c r="B27" s="88"/>
      <c r="C27" s="89" t="s">
        <v>63</v>
      </c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90"/>
    </row>
    <row r="28" spans="2:14" ht="32.25" thickBot="1" x14ac:dyDescent="0.25">
      <c r="B28" s="91" t="s">
        <v>64</v>
      </c>
      <c r="C28" s="92" t="s">
        <v>65</v>
      </c>
      <c r="D28" s="93" t="s">
        <v>66</v>
      </c>
      <c r="E28" s="92" t="s">
        <v>67</v>
      </c>
      <c r="F28" s="94" t="s">
        <v>68</v>
      </c>
      <c r="G28" s="95"/>
      <c r="H28" s="92" t="s">
        <v>69</v>
      </c>
      <c r="I28" s="92" t="s">
        <v>70</v>
      </c>
      <c r="J28" s="94" t="s">
        <v>71</v>
      </c>
      <c r="K28" s="95"/>
      <c r="L28" s="92" t="s">
        <v>72</v>
      </c>
      <c r="M28" s="96" t="s">
        <v>73</v>
      </c>
      <c r="N28" s="96" t="s">
        <v>74</v>
      </c>
    </row>
    <row r="29" spans="2:14" ht="31.5" x14ac:dyDescent="0.2">
      <c r="B29" s="97" t="s">
        <v>75</v>
      </c>
      <c r="C29" s="98" t="s">
        <v>76</v>
      </c>
      <c r="D29" s="98" t="s">
        <v>77</v>
      </c>
      <c r="E29" s="98" t="s">
        <v>78</v>
      </c>
      <c r="F29" s="99">
        <v>3</v>
      </c>
      <c r="G29" s="99" t="s">
        <v>79</v>
      </c>
      <c r="H29" s="100">
        <v>40000</v>
      </c>
      <c r="I29" s="101" t="s">
        <v>80</v>
      </c>
      <c r="J29" s="102">
        <v>21</v>
      </c>
      <c r="K29" s="98" t="s">
        <v>81</v>
      </c>
      <c r="L29" s="102">
        <v>840</v>
      </c>
      <c r="M29" s="103"/>
      <c r="N29" s="103">
        <v>840</v>
      </c>
    </row>
    <row r="30" spans="2:14" ht="48" thickBot="1" x14ac:dyDescent="0.25">
      <c r="B30" s="104" t="s">
        <v>82</v>
      </c>
      <c r="C30" s="105" t="s">
        <v>83</v>
      </c>
      <c r="D30" s="105" t="s">
        <v>84</v>
      </c>
      <c r="E30" s="105" t="s">
        <v>85</v>
      </c>
      <c r="F30" s="106">
        <v>1</v>
      </c>
      <c r="G30" s="105" t="s">
        <v>86</v>
      </c>
      <c r="H30" s="107">
        <v>200000</v>
      </c>
      <c r="I30" s="108" t="s">
        <v>87</v>
      </c>
      <c r="J30" s="109">
        <v>32000</v>
      </c>
      <c r="K30" s="105" t="s">
        <v>88</v>
      </c>
      <c r="L30" s="109">
        <v>32000</v>
      </c>
      <c r="M30" s="110"/>
      <c r="N30" s="110">
        <v>32000</v>
      </c>
    </row>
    <row r="31" spans="2:14" ht="23.25" customHeight="1" x14ac:dyDescent="0.2">
      <c r="B31" s="111" t="s">
        <v>89</v>
      </c>
      <c r="C31" s="112"/>
      <c r="D31" s="113"/>
      <c r="E31" s="112"/>
      <c r="F31" s="114"/>
      <c r="G31" s="113"/>
      <c r="H31" s="115">
        <v>240000</v>
      </c>
      <c r="I31" s="116"/>
      <c r="J31" s="113"/>
      <c r="K31" s="116"/>
      <c r="L31" s="117">
        <v>32840</v>
      </c>
      <c r="M31" s="118">
        <v>0.75</v>
      </c>
      <c r="N31" s="87">
        <v>8210</v>
      </c>
    </row>
    <row r="32" spans="2:14" ht="32.25" thickBot="1" x14ac:dyDescent="0.25">
      <c r="B32" s="119" t="s">
        <v>90</v>
      </c>
      <c r="C32" s="120"/>
      <c r="D32" s="120"/>
      <c r="E32" s="121"/>
      <c r="F32" s="122"/>
      <c r="G32" s="123"/>
      <c r="H32" s="122" t="s">
        <v>91</v>
      </c>
      <c r="I32" s="124"/>
      <c r="J32" s="123"/>
      <c r="K32" s="125"/>
      <c r="L32" s="122" t="s">
        <v>92</v>
      </c>
      <c r="M32" s="126"/>
      <c r="N32" s="126" t="s">
        <v>93</v>
      </c>
    </row>
  </sheetData>
  <mergeCells count="14">
    <mergeCell ref="B14:C14"/>
    <mergeCell ref="B20:E22"/>
    <mergeCell ref="B9:C9"/>
    <mergeCell ref="B10:C10"/>
    <mergeCell ref="D10:D14"/>
    <mergeCell ref="B15:F15"/>
    <mergeCell ref="B11:C11"/>
    <mergeCell ref="B13:C13"/>
    <mergeCell ref="B12:C12"/>
    <mergeCell ref="C2:D2"/>
    <mergeCell ref="C3:D3"/>
    <mergeCell ref="C4:D4"/>
    <mergeCell ref="C5:D5"/>
    <mergeCell ref="B8:J8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showGridLines="0" topLeftCell="E1" zoomScale="80" zoomScaleNormal="80" workbookViewId="0">
      <selection activeCell="F88" sqref="F88"/>
    </sheetView>
  </sheetViews>
  <sheetFormatPr defaultRowHeight="12.75" x14ac:dyDescent="0.2"/>
  <cols>
    <col min="1" max="1" width="3.5703125" style="9" customWidth="1"/>
    <col min="2" max="2" width="25.7109375" style="9" customWidth="1"/>
    <col min="3" max="3" width="22.42578125" style="9" customWidth="1"/>
    <col min="4" max="4" width="15.85546875" style="9" customWidth="1"/>
    <col min="5" max="5" width="51.85546875" style="9" customWidth="1"/>
    <col min="6" max="6" width="23.42578125" style="9" customWidth="1"/>
    <col min="7" max="7" width="21.28515625" style="9" customWidth="1"/>
    <col min="8" max="8" width="14.28515625" style="9" customWidth="1"/>
    <col min="9" max="9" width="30" style="9" customWidth="1"/>
    <col min="10" max="10" width="28.5703125" style="9" bestFit="1" customWidth="1"/>
    <col min="11" max="11" width="20.28515625" style="9" customWidth="1"/>
    <col min="12" max="12" width="21" style="9" bestFit="1" customWidth="1"/>
    <col min="13" max="13" width="11.28515625" style="9" bestFit="1" customWidth="1"/>
    <col min="14" max="16384" width="9.140625" style="9"/>
  </cols>
  <sheetData>
    <row r="1" spans="1:13" ht="15.75" customHeight="1" x14ac:dyDescent="0.2"/>
    <row r="2" spans="1:13" ht="20.100000000000001" customHeight="1" x14ac:dyDescent="0.2">
      <c r="B2" s="8" t="s">
        <v>0</v>
      </c>
      <c r="C2" s="129" t="s">
        <v>1</v>
      </c>
      <c r="D2" s="129"/>
    </row>
    <row r="3" spans="1:13" ht="20.100000000000001" customHeight="1" x14ac:dyDescent="0.2">
      <c r="B3" s="8" t="s">
        <v>2</v>
      </c>
      <c r="C3" s="129" t="s">
        <v>3</v>
      </c>
      <c r="D3" s="129"/>
    </row>
    <row r="4" spans="1:13" ht="20.100000000000001" customHeight="1" x14ac:dyDescent="0.2">
      <c r="B4" s="8" t="s">
        <v>4</v>
      </c>
      <c r="C4" s="130" t="s">
        <v>96</v>
      </c>
      <c r="D4" s="131"/>
    </row>
    <row r="5" spans="1:13" ht="20.100000000000001" customHeight="1" x14ac:dyDescent="0.2">
      <c r="B5" s="8" t="s">
        <v>5</v>
      </c>
      <c r="C5" s="130" t="s">
        <v>6</v>
      </c>
      <c r="D5" s="131"/>
    </row>
    <row r="6" spans="1:13" ht="20.100000000000001" customHeight="1" x14ac:dyDescent="0.2"/>
    <row r="7" spans="1:13" ht="20.100000000000001" customHeight="1" x14ac:dyDescent="0.2"/>
    <row r="8" spans="1:13" s="21" customFormat="1" ht="21" x14ac:dyDescent="0.2">
      <c r="B8" s="132" t="s">
        <v>7</v>
      </c>
      <c r="C8" s="132"/>
      <c r="D8" s="132"/>
      <c r="E8" s="132"/>
      <c r="F8" s="132"/>
      <c r="G8" s="132"/>
      <c r="H8" s="132"/>
      <c r="I8" s="132"/>
      <c r="J8" s="132"/>
    </row>
    <row r="9" spans="1:13" s="21" customFormat="1" ht="25.5" x14ac:dyDescent="0.2">
      <c r="B9" s="136" t="s">
        <v>8</v>
      </c>
      <c r="C9" s="136"/>
      <c r="D9" s="72" t="s">
        <v>9</v>
      </c>
      <c r="E9" s="72" t="s">
        <v>10</v>
      </c>
      <c r="F9" s="73" t="s">
        <v>11</v>
      </c>
      <c r="G9" s="74" t="s">
        <v>12</v>
      </c>
      <c r="H9" s="75" t="s">
        <v>13</v>
      </c>
      <c r="I9" s="72" t="s">
        <v>14</v>
      </c>
      <c r="J9" s="72" t="s">
        <v>15</v>
      </c>
    </row>
    <row r="10" spans="1:13" s="21" customFormat="1" ht="16.5" customHeight="1" x14ac:dyDescent="0.2">
      <c r="B10" s="133" t="s">
        <v>16</v>
      </c>
      <c r="C10" s="133"/>
      <c r="D10" s="140"/>
      <c r="E10" s="76" t="s">
        <v>17</v>
      </c>
      <c r="F10" s="77" t="s">
        <v>18</v>
      </c>
      <c r="G10" s="78">
        <v>24</v>
      </c>
      <c r="H10" s="79">
        <v>0.25</v>
      </c>
      <c r="I10" s="80">
        <v>15514.83</v>
      </c>
      <c r="J10" s="81">
        <f>I10*H10*G10</f>
        <v>93088.98</v>
      </c>
      <c r="K10" s="38"/>
      <c r="L10" s="51"/>
    </row>
    <row r="11" spans="1:13" s="21" customFormat="1" ht="16.5" customHeight="1" x14ac:dyDescent="0.2">
      <c r="B11" s="133" t="s">
        <v>21</v>
      </c>
      <c r="C11" s="133"/>
      <c r="D11" s="141"/>
      <c r="E11" s="76" t="s">
        <v>22</v>
      </c>
      <c r="F11" s="77" t="s">
        <v>18</v>
      </c>
      <c r="G11" s="78">
        <v>3</v>
      </c>
      <c r="H11" s="79">
        <v>1</v>
      </c>
      <c r="I11" s="80">
        <v>6506</v>
      </c>
      <c r="J11" s="81">
        <f>I11*H11*G11</f>
        <v>19518</v>
      </c>
      <c r="K11" s="38"/>
      <c r="L11" s="51"/>
    </row>
    <row r="12" spans="1:13" s="21" customFormat="1" ht="16.5" customHeight="1" x14ac:dyDescent="0.2">
      <c r="B12" s="133" t="s">
        <v>21</v>
      </c>
      <c r="C12" s="133"/>
      <c r="D12" s="141"/>
      <c r="E12" s="76" t="s">
        <v>23</v>
      </c>
      <c r="F12" s="77" t="s">
        <v>24</v>
      </c>
      <c r="G12" s="78">
        <v>2</v>
      </c>
      <c r="H12" s="77">
        <v>1</v>
      </c>
      <c r="I12" s="80">
        <v>17078.25</v>
      </c>
      <c r="J12" s="81">
        <f>I12*H12*G12</f>
        <v>34156.5</v>
      </c>
      <c r="K12" s="38"/>
      <c r="L12" s="51"/>
    </row>
    <row r="13" spans="1:13" s="21" customFormat="1" ht="16.5" customHeight="1" x14ac:dyDescent="0.2">
      <c r="B13" s="133" t="s">
        <v>16</v>
      </c>
      <c r="C13" s="133"/>
      <c r="D13" s="142"/>
      <c r="E13" s="76" t="s">
        <v>19</v>
      </c>
      <c r="F13" s="77" t="s">
        <v>20</v>
      </c>
      <c r="G13" s="78">
        <v>20</v>
      </c>
      <c r="H13" s="79">
        <v>0.375</v>
      </c>
      <c r="I13" s="80">
        <v>15514.83</v>
      </c>
      <c r="J13" s="81">
        <f>I13*H13*G13</f>
        <v>116361.22499999999</v>
      </c>
      <c r="K13" s="38"/>
      <c r="L13" s="51"/>
    </row>
    <row r="14" spans="1:13" s="21" customFormat="1" ht="16.5" customHeight="1" x14ac:dyDescent="0.2">
      <c r="B14" s="133" t="s">
        <v>16</v>
      </c>
      <c r="C14" s="133"/>
      <c r="D14" s="86"/>
      <c r="E14" s="76" t="s">
        <v>25</v>
      </c>
      <c r="F14" s="77" t="s">
        <v>26</v>
      </c>
      <c r="G14" s="78">
        <v>20</v>
      </c>
      <c r="H14" s="77">
        <v>1</v>
      </c>
      <c r="I14" s="80">
        <v>15514.83</v>
      </c>
      <c r="J14" s="81">
        <f>I14*H14*G14</f>
        <v>310296.59999999998</v>
      </c>
      <c r="K14" s="38"/>
      <c r="L14" s="51"/>
    </row>
    <row r="15" spans="1:13" s="1" customFormat="1" ht="19.5" customHeight="1" x14ac:dyDescent="0.35">
      <c r="A15" s="24"/>
      <c r="B15" s="138"/>
      <c r="C15" s="138"/>
      <c r="D15" s="138"/>
      <c r="E15" s="138"/>
      <c r="F15" s="138"/>
      <c r="G15" s="82">
        <f>SUM(G10:G13)</f>
        <v>49</v>
      </c>
      <c r="H15" s="83"/>
      <c r="I15" s="71" t="s">
        <v>27</v>
      </c>
      <c r="J15" s="39">
        <f>SUM(J10:J14)</f>
        <v>573421.30499999993</v>
      </c>
      <c r="K15" s="55"/>
      <c r="L15" s="52"/>
      <c r="M15" s="24"/>
    </row>
    <row r="16" spans="1:13" s="21" customFormat="1" ht="21" x14ac:dyDescent="0.25">
      <c r="B16" s="47"/>
      <c r="C16" s="47"/>
      <c r="D16" s="22"/>
      <c r="E16" s="28"/>
      <c r="F16" s="25"/>
      <c r="G16" s="23"/>
      <c r="H16" s="23"/>
      <c r="I16" s="65" t="s">
        <v>28</v>
      </c>
      <c r="J16" s="66">
        <v>0.7</v>
      </c>
      <c r="L16" s="53"/>
      <c r="M16" s="54"/>
    </row>
    <row r="17" spans="2:12" s="21" customFormat="1" ht="21" x14ac:dyDescent="0.25">
      <c r="B17" s="47"/>
      <c r="C17" s="47"/>
      <c r="D17" s="22"/>
      <c r="E17" s="28"/>
      <c r="F17" s="25"/>
      <c r="G17" s="23"/>
      <c r="H17" s="23"/>
      <c r="I17" s="70" t="s">
        <v>29</v>
      </c>
      <c r="J17" s="67">
        <f>J15-(J15*J16)</f>
        <v>172026.39150000003</v>
      </c>
      <c r="K17" s="56"/>
      <c r="L17" s="49"/>
    </row>
    <row r="18" spans="2:12" s="21" customFormat="1" ht="15.75" hidden="1" x14ac:dyDescent="0.25">
      <c r="B18" s="47"/>
      <c r="C18" s="47"/>
      <c r="D18" s="22"/>
      <c r="E18" s="28"/>
      <c r="F18" s="25"/>
      <c r="G18" s="23"/>
      <c r="H18" s="23"/>
      <c r="I18" s="37"/>
      <c r="J18" s="36"/>
    </row>
    <row r="19" spans="2:12" s="2" customFormat="1" ht="39.950000000000003" hidden="1" customHeight="1" x14ac:dyDescent="0.2">
      <c r="B19" s="143" t="s">
        <v>30</v>
      </c>
      <c r="C19" s="143"/>
      <c r="D19" s="143"/>
      <c r="E19" s="143"/>
      <c r="F19" s="143"/>
      <c r="G19" s="143"/>
      <c r="H19" s="143"/>
      <c r="I19" s="143"/>
      <c r="J19" s="143"/>
    </row>
    <row r="20" spans="2:12" s="4" customFormat="1" ht="27.75" hidden="1" customHeight="1" x14ac:dyDescent="0.2">
      <c r="B20" s="68" t="s">
        <v>8</v>
      </c>
      <c r="C20" s="69"/>
      <c r="D20" s="10" t="s">
        <v>9</v>
      </c>
      <c r="E20" s="10" t="s">
        <v>10</v>
      </c>
      <c r="F20" s="11" t="s">
        <v>11</v>
      </c>
      <c r="G20" s="12" t="s">
        <v>12</v>
      </c>
      <c r="H20" s="13" t="s">
        <v>13</v>
      </c>
      <c r="I20" s="10" t="s">
        <v>14</v>
      </c>
      <c r="J20" s="10" t="s">
        <v>15</v>
      </c>
    </row>
    <row r="21" spans="2:12" s="1" customFormat="1" ht="17.100000000000001" hidden="1" customHeight="1" x14ac:dyDescent="0.2">
      <c r="B21" s="144" t="s">
        <v>31</v>
      </c>
      <c r="C21" s="144"/>
      <c r="D21" s="145"/>
      <c r="E21" s="146"/>
      <c r="F21" s="14" t="s">
        <v>18</v>
      </c>
      <c r="G21" s="14">
        <v>9</v>
      </c>
      <c r="H21" s="15">
        <v>0.375</v>
      </c>
      <c r="I21" s="16">
        <v>4875</v>
      </c>
      <c r="J21" s="17">
        <f t="shared" ref="J21:J31" si="0">G21*H21*I21</f>
        <v>16453.125</v>
      </c>
    </row>
    <row r="22" spans="2:12" s="1" customFormat="1" ht="17.100000000000001" hidden="1" customHeight="1" x14ac:dyDescent="0.2">
      <c r="B22" s="147" t="s">
        <v>32</v>
      </c>
      <c r="C22" s="148"/>
      <c r="D22" s="145"/>
      <c r="E22" s="146"/>
      <c r="F22" s="14" t="s">
        <v>18</v>
      </c>
      <c r="G22" s="14">
        <v>9</v>
      </c>
      <c r="H22" s="15">
        <v>0.375</v>
      </c>
      <c r="I22" s="16">
        <v>3245</v>
      </c>
      <c r="J22" s="17">
        <f t="shared" si="0"/>
        <v>10951.875</v>
      </c>
    </row>
    <row r="23" spans="2:12" s="1" customFormat="1" ht="17.100000000000001" hidden="1" customHeight="1" x14ac:dyDescent="0.2">
      <c r="B23" s="147" t="s">
        <v>33</v>
      </c>
      <c r="C23" s="148"/>
      <c r="D23" s="145"/>
      <c r="E23" s="146"/>
      <c r="F23" s="14" t="s">
        <v>18</v>
      </c>
      <c r="G23" s="14">
        <v>9</v>
      </c>
      <c r="H23" s="15">
        <v>0.375</v>
      </c>
      <c r="I23" s="16">
        <v>2764</v>
      </c>
      <c r="J23" s="17">
        <f t="shared" si="0"/>
        <v>9328.5</v>
      </c>
    </row>
    <row r="24" spans="2:12" s="1" customFormat="1" ht="17.100000000000001" hidden="1" customHeight="1" x14ac:dyDescent="0.2">
      <c r="B24" s="147" t="s">
        <v>34</v>
      </c>
      <c r="C24" s="148"/>
      <c r="D24" s="145"/>
      <c r="E24" s="146"/>
      <c r="F24" s="14" t="s">
        <v>18</v>
      </c>
      <c r="G24" s="14">
        <v>9</v>
      </c>
      <c r="H24" s="15">
        <v>0.375</v>
      </c>
      <c r="I24" s="16">
        <v>7147</v>
      </c>
      <c r="J24" s="17">
        <f t="shared" si="0"/>
        <v>24121.125</v>
      </c>
    </row>
    <row r="25" spans="2:12" s="1" customFormat="1" ht="17.100000000000001" hidden="1" customHeight="1" x14ac:dyDescent="0.2">
      <c r="B25" s="147" t="s">
        <v>35</v>
      </c>
      <c r="C25" s="148"/>
      <c r="D25" s="145"/>
      <c r="E25" s="146"/>
      <c r="F25" s="14" t="s">
        <v>18</v>
      </c>
      <c r="G25" s="14">
        <v>9</v>
      </c>
      <c r="H25" s="15">
        <v>0.375</v>
      </c>
      <c r="I25" s="16">
        <v>5047</v>
      </c>
      <c r="J25" s="17">
        <f>G25*H25*I25</f>
        <v>17033.625</v>
      </c>
    </row>
    <row r="26" spans="2:12" s="1" customFormat="1" ht="17.100000000000001" hidden="1" customHeight="1" x14ac:dyDescent="0.2">
      <c r="B26" s="147" t="s">
        <v>36</v>
      </c>
      <c r="C26" s="148"/>
      <c r="D26" s="145"/>
      <c r="E26" s="146"/>
      <c r="F26" s="14" t="s">
        <v>18</v>
      </c>
      <c r="G26" s="14">
        <v>9</v>
      </c>
      <c r="H26" s="15">
        <v>0.375</v>
      </c>
      <c r="I26" s="16">
        <v>3246</v>
      </c>
      <c r="J26" s="17">
        <f t="shared" si="0"/>
        <v>10955.25</v>
      </c>
    </row>
    <row r="27" spans="2:12" s="1" customFormat="1" ht="17.100000000000001" hidden="1" customHeight="1" x14ac:dyDescent="0.2">
      <c r="B27" s="45" t="s">
        <v>37</v>
      </c>
      <c r="C27" s="46"/>
      <c r="D27" s="145"/>
      <c r="E27" s="146"/>
      <c r="F27" s="14" t="s">
        <v>18</v>
      </c>
      <c r="G27" s="14">
        <v>6</v>
      </c>
      <c r="H27" s="15">
        <v>0.375</v>
      </c>
      <c r="I27" s="16">
        <v>9091</v>
      </c>
      <c r="J27" s="17">
        <f>G27*H27*I27</f>
        <v>20454.75</v>
      </c>
    </row>
    <row r="28" spans="2:12" s="1" customFormat="1" ht="17.100000000000001" hidden="1" customHeight="1" x14ac:dyDescent="0.2">
      <c r="B28" s="147" t="s">
        <v>38</v>
      </c>
      <c r="C28" s="148"/>
      <c r="D28" s="145"/>
      <c r="E28" s="146"/>
      <c r="F28" s="14" t="s">
        <v>18</v>
      </c>
      <c r="G28" s="14">
        <v>6</v>
      </c>
      <c r="H28" s="15">
        <v>0.375</v>
      </c>
      <c r="I28" s="16">
        <v>5644</v>
      </c>
      <c r="J28" s="17">
        <f t="shared" si="0"/>
        <v>12699</v>
      </c>
    </row>
    <row r="29" spans="2:12" s="1" customFormat="1" ht="17.100000000000001" hidden="1" customHeight="1" x14ac:dyDescent="0.2">
      <c r="B29" s="45" t="s">
        <v>39</v>
      </c>
      <c r="C29" s="46"/>
      <c r="D29" s="145"/>
      <c r="E29" s="146"/>
      <c r="F29" s="14" t="s">
        <v>18</v>
      </c>
      <c r="G29" s="14">
        <v>6</v>
      </c>
      <c r="H29" s="15">
        <v>0.375</v>
      </c>
      <c r="I29" s="16">
        <v>11494</v>
      </c>
      <c r="J29" s="17">
        <f>G29*H29*I29</f>
        <v>25861.5</v>
      </c>
    </row>
    <row r="30" spans="2:12" s="1" customFormat="1" ht="17.100000000000001" hidden="1" customHeight="1" x14ac:dyDescent="0.2">
      <c r="B30" s="45" t="s">
        <v>40</v>
      </c>
      <c r="C30" s="46"/>
      <c r="D30" s="145"/>
      <c r="E30" s="146"/>
      <c r="F30" s="14" t="s">
        <v>18</v>
      </c>
      <c r="G30" s="14">
        <v>9</v>
      </c>
      <c r="H30" s="15">
        <v>0.375</v>
      </c>
      <c r="I30" s="16">
        <v>3245</v>
      </c>
      <c r="J30" s="17">
        <f t="shared" si="0"/>
        <v>10951.875</v>
      </c>
    </row>
    <row r="31" spans="2:12" s="1" customFormat="1" ht="17.100000000000001" hidden="1" customHeight="1" x14ac:dyDescent="0.2">
      <c r="B31" s="45" t="s">
        <v>41</v>
      </c>
      <c r="C31" s="46"/>
      <c r="D31" s="43"/>
      <c r="E31" s="44"/>
      <c r="F31" s="14" t="s">
        <v>18</v>
      </c>
      <c r="G31" s="14">
        <v>9</v>
      </c>
      <c r="H31" s="15">
        <v>0.375</v>
      </c>
      <c r="I31" s="16">
        <v>2254</v>
      </c>
      <c r="J31" s="17">
        <f t="shared" si="0"/>
        <v>7607.25</v>
      </c>
    </row>
    <row r="32" spans="2:12" s="7" customFormat="1" ht="24" hidden="1" customHeight="1" x14ac:dyDescent="0.2">
      <c r="B32" s="139" t="s">
        <v>42</v>
      </c>
      <c r="C32" s="139"/>
      <c r="D32" s="139"/>
      <c r="E32" s="139"/>
      <c r="F32" s="139"/>
      <c r="G32" s="19">
        <f>SUM(G21:G31)</f>
        <v>90</v>
      </c>
      <c r="H32" s="20"/>
      <c r="I32" s="19" t="s">
        <v>43</v>
      </c>
      <c r="J32" s="18"/>
      <c r="L32" s="1"/>
    </row>
    <row r="33" spans="2:5" ht="12.75" customHeight="1" x14ac:dyDescent="0.2">
      <c r="B33" s="134" t="s">
        <v>62</v>
      </c>
      <c r="C33" s="135"/>
      <c r="D33" s="135"/>
      <c r="E33" s="135"/>
    </row>
    <row r="34" spans="2:5" x14ac:dyDescent="0.2">
      <c r="B34" s="135"/>
      <c r="C34" s="135"/>
      <c r="D34" s="135"/>
      <c r="E34" s="135"/>
    </row>
    <row r="35" spans="2:5" x14ac:dyDescent="0.2">
      <c r="B35" s="135"/>
      <c r="C35" s="135"/>
      <c r="D35" s="135"/>
      <c r="E35" s="135"/>
    </row>
    <row r="36" spans="2:5" ht="15.75" x14ac:dyDescent="0.25">
      <c r="B36" s="128" t="s">
        <v>95</v>
      </c>
    </row>
  </sheetData>
  <mergeCells count="25">
    <mergeCell ref="B32:F32"/>
    <mergeCell ref="B33:E35"/>
    <mergeCell ref="D10:D13"/>
    <mergeCell ref="B15:F15"/>
    <mergeCell ref="B19:J19"/>
    <mergeCell ref="B21:C21"/>
    <mergeCell ref="D21:D30"/>
    <mergeCell ref="E21:E30"/>
    <mergeCell ref="B22:C22"/>
    <mergeCell ref="B23:C23"/>
    <mergeCell ref="B24:C24"/>
    <mergeCell ref="B25:C25"/>
    <mergeCell ref="B26:C26"/>
    <mergeCell ref="B28:C28"/>
    <mergeCell ref="B14:C14"/>
    <mergeCell ref="B13:C13"/>
    <mergeCell ref="B10:C10"/>
    <mergeCell ref="B11:C11"/>
    <mergeCell ref="B12:C12"/>
    <mergeCell ref="B9:C9"/>
    <mergeCell ref="C2:D2"/>
    <mergeCell ref="C3:D3"/>
    <mergeCell ref="C4:D4"/>
    <mergeCell ref="C5:D5"/>
    <mergeCell ref="B8:J8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showGridLines="0" tabSelected="1" topLeftCell="C1" zoomScale="80" zoomScaleNormal="80" workbookViewId="0">
      <selection activeCell="J56" sqref="J56"/>
    </sheetView>
  </sheetViews>
  <sheetFormatPr defaultRowHeight="12.75" x14ac:dyDescent="0.2"/>
  <cols>
    <col min="1" max="1" width="3.5703125" style="9" customWidth="1"/>
    <col min="2" max="2" width="25.7109375" style="9" customWidth="1"/>
    <col min="3" max="3" width="22.42578125" style="9" customWidth="1"/>
    <col min="4" max="4" width="15.85546875" style="9" customWidth="1"/>
    <col min="5" max="5" width="53.5703125" style="9" customWidth="1"/>
    <col min="6" max="6" width="14.5703125" style="9" customWidth="1"/>
    <col min="7" max="7" width="21.28515625" style="9" customWidth="1"/>
    <col min="8" max="8" width="14.28515625" style="9" customWidth="1"/>
    <col min="9" max="9" width="30" style="9" customWidth="1"/>
    <col min="10" max="10" width="28.5703125" style="9" bestFit="1" customWidth="1"/>
    <col min="11" max="11" width="20.28515625" style="9" customWidth="1"/>
    <col min="12" max="12" width="21" style="9" bestFit="1" customWidth="1"/>
    <col min="13" max="13" width="11.28515625" style="9" bestFit="1" customWidth="1"/>
    <col min="14" max="16384" width="9.140625" style="9"/>
  </cols>
  <sheetData>
    <row r="1" spans="1:13" ht="15.75" customHeight="1" x14ac:dyDescent="0.2"/>
    <row r="2" spans="1:13" ht="20.100000000000001" customHeight="1" x14ac:dyDescent="0.2">
      <c r="B2" s="8" t="s">
        <v>0</v>
      </c>
      <c r="C2" s="129" t="s">
        <v>1</v>
      </c>
      <c r="D2" s="129"/>
    </row>
    <row r="3" spans="1:13" ht="20.100000000000001" customHeight="1" x14ac:dyDescent="0.2">
      <c r="B3" s="8" t="s">
        <v>2</v>
      </c>
      <c r="C3" s="129" t="s">
        <v>3</v>
      </c>
      <c r="D3" s="129"/>
    </row>
    <row r="4" spans="1:13" ht="20.100000000000001" customHeight="1" x14ac:dyDescent="0.2">
      <c r="B4" s="8" t="s">
        <v>4</v>
      </c>
      <c r="C4" s="130" t="s">
        <v>96</v>
      </c>
      <c r="D4" s="131"/>
    </row>
    <row r="5" spans="1:13" ht="20.100000000000001" customHeight="1" x14ac:dyDescent="0.2">
      <c r="B5" s="8" t="s">
        <v>5</v>
      </c>
      <c r="C5" s="130" t="s">
        <v>6</v>
      </c>
      <c r="D5" s="131"/>
    </row>
    <row r="6" spans="1:13" ht="20.100000000000001" customHeight="1" x14ac:dyDescent="0.2"/>
    <row r="7" spans="1:13" ht="20.100000000000001" customHeight="1" x14ac:dyDescent="0.2"/>
    <row r="8" spans="1:13" s="21" customFormat="1" ht="21" x14ac:dyDescent="0.2">
      <c r="B8" s="132" t="s">
        <v>7</v>
      </c>
      <c r="C8" s="132"/>
      <c r="D8" s="132"/>
      <c r="E8" s="132"/>
      <c r="F8" s="132"/>
      <c r="G8" s="132"/>
      <c r="H8" s="132"/>
      <c r="I8" s="132"/>
      <c r="J8" s="132"/>
    </row>
    <row r="9" spans="1:13" s="21" customFormat="1" ht="25.5" x14ac:dyDescent="0.2">
      <c r="B9" s="136" t="s">
        <v>8</v>
      </c>
      <c r="C9" s="136"/>
      <c r="D9" s="72" t="s">
        <v>9</v>
      </c>
      <c r="E9" s="72" t="s">
        <v>10</v>
      </c>
      <c r="F9" s="73" t="s">
        <v>11</v>
      </c>
      <c r="G9" s="74" t="s">
        <v>12</v>
      </c>
      <c r="H9" s="75" t="s">
        <v>13</v>
      </c>
      <c r="I9" s="72" t="s">
        <v>14</v>
      </c>
      <c r="J9" s="72" t="s">
        <v>15</v>
      </c>
    </row>
    <row r="10" spans="1:13" s="21" customFormat="1" ht="16.5" customHeight="1" x14ac:dyDescent="0.2">
      <c r="B10" s="133" t="s">
        <v>44</v>
      </c>
      <c r="C10" s="133"/>
      <c r="D10" s="137"/>
      <c r="E10" s="76" t="s">
        <v>22</v>
      </c>
      <c r="F10" s="77" t="s">
        <v>18</v>
      </c>
      <c r="G10" s="78">
        <v>3</v>
      </c>
      <c r="H10" s="79">
        <v>0.375</v>
      </c>
      <c r="I10" s="80">
        <v>6506</v>
      </c>
      <c r="J10" s="81">
        <f>I10*H10*G10</f>
        <v>7319.25</v>
      </c>
      <c r="K10" s="38"/>
      <c r="L10" s="51"/>
    </row>
    <row r="11" spans="1:13" s="21" customFormat="1" ht="16.5" customHeight="1" x14ac:dyDescent="0.2">
      <c r="B11" s="133" t="s">
        <v>16</v>
      </c>
      <c r="C11" s="133"/>
      <c r="D11" s="137"/>
      <c r="E11" s="76" t="s">
        <v>17</v>
      </c>
      <c r="F11" s="77" t="s">
        <v>18</v>
      </c>
      <c r="G11" s="78">
        <v>20</v>
      </c>
      <c r="H11" s="79">
        <v>0.25</v>
      </c>
      <c r="I11" s="80">
        <v>15514.83</v>
      </c>
      <c r="J11" s="84">
        <f>I11*H11*G11</f>
        <v>77574.149999999994</v>
      </c>
      <c r="K11" s="38"/>
      <c r="L11" s="51"/>
    </row>
    <row r="12" spans="1:13" s="21" customFormat="1" ht="16.5" customHeight="1" x14ac:dyDescent="0.2">
      <c r="B12" s="133" t="s">
        <v>16</v>
      </c>
      <c r="C12" s="133"/>
      <c r="D12" s="85"/>
      <c r="E12" s="76" t="s">
        <v>25</v>
      </c>
      <c r="F12" s="77" t="s">
        <v>26</v>
      </c>
      <c r="G12" s="78">
        <v>18</v>
      </c>
      <c r="H12" s="77">
        <v>1</v>
      </c>
      <c r="I12" s="80">
        <v>15514.83</v>
      </c>
      <c r="J12" s="81">
        <f>I12*H12*G12</f>
        <v>279266.94</v>
      </c>
      <c r="K12" s="38"/>
      <c r="L12" s="51"/>
    </row>
    <row r="13" spans="1:13" s="1" customFormat="1" ht="19.5" customHeight="1" x14ac:dyDescent="0.35">
      <c r="A13" s="24"/>
      <c r="B13" s="138"/>
      <c r="C13" s="138"/>
      <c r="D13" s="138"/>
      <c r="E13" s="138"/>
      <c r="F13" s="138"/>
      <c r="G13" s="82">
        <f>SUM(G10:G12)</f>
        <v>41</v>
      </c>
      <c r="H13" s="83"/>
      <c r="I13" s="71" t="s">
        <v>27</v>
      </c>
      <c r="J13" s="39">
        <f>SUM(J10:J12)</f>
        <v>364160.33999999997</v>
      </c>
      <c r="K13" s="55"/>
      <c r="L13" s="52"/>
      <c r="M13" s="24"/>
    </row>
    <row r="14" spans="1:13" s="21" customFormat="1" ht="21" x14ac:dyDescent="0.25">
      <c r="B14" s="47"/>
      <c r="C14" s="47"/>
      <c r="D14" s="22"/>
      <c r="E14" s="28"/>
      <c r="F14" s="25"/>
      <c r="G14" s="23"/>
      <c r="H14" s="23"/>
      <c r="I14" s="35" t="s">
        <v>28</v>
      </c>
      <c r="J14" s="66">
        <v>0.65</v>
      </c>
      <c r="L14" s="53"/>
      <c r="M14" s="54"/>
    </row>
    <row r="15" spans="1:13" s="21" customFormat="1" ht="21" x14ac:dyDescent="0.25">
      <c r="B15" s="47"/>
      <c r="C15" s="47"/>
      <c r="D15" s="22"/>
      <c r="E15" s="28"/>
      <c r="F15" s="25"/>
      <c r="G15" s="23"/>
      <c r="H15" s="23"/>
      <c r="I15" s="65" t="s">
        <v>29</v>
      </c>
      <c r="J15" s="67">
        <f>J13-(J13*J14)</f>
        <v>127456.11899999998</v>
      </c>
      <c r="K15" s="56"/>
      <c r="L15" s="49"/>
    </row>
    <row r="16" spans="1:13" s="21" customFormat="1" ht="15.75" hidden="1" x14ac:dyDescent="0.25">
      <c r="B16" s="47"/>
      <c r="C16" s="47"/>
      <c r="D16" s="22"/>
      <c r="E16" s="28"/>
      <c r="F16" s="25"/>
      <c r="G16" s="23"/>
      <c r="H16" s="23"/>
      <c r="I16" s="37"/>
      <c r="J16" s="36"/>
    </row>
    <row r="17" spans="1:12" s="2" customFormat="1" ht="39.950000000000003" hidden="1" customHeight="1" x14ac:dyDescent="0.2">
      <c r="B17" s="143" t="s">
        <v>30</v>
      </c>
      <c r="C17" s="143"/>
      <c r="D17" s="143"/>
      <c r="E17" s="143"/>
      <c r="F17" s="143"/>
      <c r="G17" s="143"/>
      <c r="H17" s="143"/>
      <c r="I17" s="143"/>
      <c r="J17" s="143"/>
    </row>
    <row r="18" spans="1:12" s="4" customFormat="1" ht="27.75" hidden="1" customHeight="1" x14ac:dyDescent="0.2">
      <c r="B18" s="149" t="s">
        <v>8</v>
      </c>
      <c r="C18" s="150"/>
      <c r="D18" s="10" t="s">
        <v>9</v>
      </c>
      <c r="E18" s="10" t="s">
        <v>10</v>
      </c>
      <c r="F18" s="11" t="s">
        <v>11</v>
      </c>
      <c r="G18" s="12" t="s">
        <v>12</v>
      </c>
      <c r="H18" s="13" t="s">
        <v>13</v>
      </c>
      <c r="I18" s="10" t="s">
        <v>14</v>
      </c>
      <c r="J18" s="10" t="s">
        <v>15</v>
      </c>
    </row>
    <row r="19" spans="1:12" s="1" customFormat="1" ht="17.100000000000001" hidden="1" customHeight="1" x14ac:dyDescent="0.2">
      <c r="B19" s="144" t="s">
        <v>31</v>
      </c>
      <c r="C19" s="144"/>
      <c r="D19" s="145"/>
      <c r="E19" s="146"/>
      <c r="F19" s="14" t="s">
        <v>18</v>
      </c>
      <c r="G19" s="14">
        <v>9</v>
      </c>
      <c r="H19" s="15">
        <v>0.375</v>
      </c>
      <c r="I19" s="16">
        <v>4875</v>
      </c>
      <c r="J19" s="17">
        <f t="shared" ref="J19:J29" si="0">G19*H19*I19</f>
        <v>16453.125</v>
      </c>
    </row>
    <row r="20" spans="1:12" s="1" customFormat="1" ht="17.100000000000001" hidden="1" customHeight="1" x14ac:dyDescent="0.2">
      <c r="B20" s="147" t="s">
        <v>32</v>
      </c>
      <c r="C20" s="148"/>
      <c r="D20" s="145"/>
      <c r="E20" s="146"/>
      <c r="F20" s="14" t="s">
        <v>18</v>
      </c>
      <c r="G20" s="14">
        <v>9</v>
      </c>
      <c r="H20" s="15">
        <v>0.375</v>
      </c>
      <c r="I20" s="16">
        <v>3245</v>
      </c>
      <c r="J20" s="17">
        <f t="shared" si="0"/>
        <v>10951.875</v>
      </c>
    </row>
    <row r="21" spans="1:12" s="1" customFormat="1" ht="17.100000000000001" hidden="1" customHeight="1" x14ac:dyDescent="0.2">
      <c r="B21" s="147" t="s">
        <v>33</v>
      </c>
      <c r="C21" s="148"/>
      <c r="D21" s="145"/>
      <c r="E21" s="146"/>
      <c r="F21" s="14" t="s">
        <v>18</v>
      </c>
      <c r="G21" s="14">
        <v>9</v>
      </c>
      <c r="H21" s="15">
        <v>0.375</v>
      </c>
      <c r="I21" s="16">
        <v>2764</v>
      </c>
      <c r="J21" s="17">
        <f t="shared" si="0"/>
        <v>9328.5</v>
      </c>
    </row>
    <row r="22" spans="1:12" s="1" customFormat="1" ht="17.100000000000001" hidden="1" customHeight="1" x14ac:dyDescent="0.2">
      <c r="B22" s="147" t="s">
        <v>34</v>
      </c>
      <c r="C22" s="148"/>
      <c r="D22" s="145"/>
      <c r="E22" s="146"/>
      <c r="F22" s="14" t="s">
        <v>18</v>
      </c>
      <c r="G22" s="14">
        <v>9</v>
      </c>
      <c r="H22" s="15">
        <v>0.375</v>
      </c>
      <c r="I22" s="16">
        <v>7147</v>
      </c>
      <c r="J22" s="17">
        <f t="shared" si="0"/>
        <v>24121.125</v>
      </c>
    </row>
    <row r="23" spans="1:12" s="1" customFormat="1" ht="17.100000000000001" hidden="1" customHeight="1" x14ac:dyDescent="0.2">
      <c r="B23" s="147" t="s">
        <v>35</v>
      </c>
      <c r="C23" s="148"/>
      <c r="D23" s="145"/>
      <c r="E23" s="146"/>
      <c r="F23" s="14" t="s">
        <v>18</v>
      </c>
      <c r="G23" s="14">
        <v>9</v>
      </c>
      <c r="H23" s="15">
        <v>0.375</v>
      </c>
      <c r="I23" s="16">
        <v>5047</v>
      </c>
      <c r="J23" s="17">
        <f>G23*H23*I23</f>
        <v>17033.625</v>
      </c>
    </row>
    <row r="24" spans="1:12" s="1" customFormat="1" ht="17.100000000000001" hidden="1" customHeight="1" x14ac:dyDescent="0.2">
      <c r="B24" s="147" t="s">
        <v>36</v>
      </c>
      <c r="C24" s="148"/>
      <c r="D24" s="145"/>
      <c r="E24" s="146"/>
      <c r="F24" s="14" t="s">
        <v>18</v>
      </c>
      <c r="G24" s="14">
        <v>9</v>
      </c>
      <c r="H24" s="15">
        <v>0.375</v>
      </c>
      <c r="I24" s="16">
        <v>3246</v>
      </c>
      <c r="J24" s="17">
        <f t="shared" si="0"/>
        <v>10955.25</v>
      </c>
    </row>
    <row r="25" spans="1:12" s="1" customFormat="1" ht="17.100000000000001" hidden="1" customHeight="1" x14ac:dyDescent="0.2">
      <c r="B25" s="45" t="s">
        <v>37</v>
      </c>
      <c r="C25" s="46"/>
      <c r="D25" s="145"/>
      <c r="E25" s="146"/>
      <c r="F25" s="14" t="s">
        <v>18</v>
      </c>
      <c r="G25" s="14">
        <v>6</v>
      </c>
      <c r="H25" s="15">
        <v>0.375</v>
      </c>
      <c r="I25" s="16">
        <v>9091</v>
      </c>
      <c r="J25" s="17">
        <f>G25*H25*I25</f>
        <v>20454.75</v>
      </c>
    </row>
    <row r="26" spans="1:12" s="1" customFormat="1" ht="17.100000000000001" hidden="1" customHeight="1" x14ac:dyDescent="0.2">
      <c r="B26" s="147" t="s">
        <v>38</v>
      </c>
      <c r="C26" s="148"/>
      <c r="D26" s="145"/>
      <c r="E26" s="146"/>
      <c r="F26" s="14" t="s">
        <v>18</v>
      </c>
      <c r="G26" s="14">
        <v>6</v>
      </c>
      <c r="H26" s="15">
        <v>0.375</v>
      </c>
      <c r="I26" s="16">
        <v>5644</v>
      </c>
      <c r="J26" s="17">
        <f t="shared" si="0"/>
        <v>12699</v>
      </c>
    </row>
    <row r="27" spans="1:12" s="1" customFormat="1" ht="17.100000000000001" hidden="1" customHeight="1" x14ac:dyDescent="0.2">
      <c r="B27" s="45" t="s">
        <v>39</v>
      </c>
      <c r="C27" s="46"/>
      <c r="D27" s="145"/>
      <c r="E27" s="146"/>
      <c r="F27" s="14" t="s">
        <v>18</v>
      </c>
      <c r="G27" s="14">
        <v>6</v>
      </c>
      <c r="H27" s="15">
        <v>0.375</v>
      </c>
      <c r="I27" s="16">
        <v>11494</v>
      </c>
      <c r="J27" s="17">
        <f>G27*H27*I27</f>
        <v>25861.5</v>
      </c>
    </row>
    <row r="28" spans="1:12" s="1" customFormat="1" ht="17.100000000000001" hidden="1" customHeight="1" x14ac:dyDescent="0.2">
      <c r="B28" s="45" t="s">
        <v>40</v>
      </c>
      <c r="C28" s="46"/>
      <c r="D28" s="145"/>
      <c r="E28" s="146"/>
      <c r="F28" s="14" t="s">
        <v>18</v>
      </c>
      <c r="G28" s="14">
        <v>9</v>
      </c>
      <c r="H28" s="15">
        <v>0.375</v>
      </c>
      <c r="I28" s="16">
        <v>3245</v>
      </c>
      <c r="J28" s="17">
        <f t="shared" si="0"/>
        <v>10951.875</v>
      </c>
    </row>
    <row r="29" spans="1:12" s="1" customFormat="1" ht="17.100000000000001" hidden="1" customHeight="1" x14ac:dyDescent="0.2">
      <c r="B29" s="45" t="s">
        <v>41</v>
      </c>
      <c r="C29" s="46"/>
      <c r="D29" s="43"/>
      <c r="E29" s="44"/>
      <c r="F29" s="14" t="s">
        <v>18</v>
      </c>
      <c r="G29" s="14">
        <v>9</v>
      </c>
      <c r="H29" s="15">
        <v>0.375</v>
      </c>
      <c r="I29" s="16">
        <v>2254</v>
      </c>
      <c r="J29" s="17">
        <f t="shared" si="0"/>
        <v>7607.25</v>
      </c>
    </row>
    <row r="30" spans="1:12" s="7" customFormat="1" ht="24" hidden="1" customHeight="1" x14ac:dyDescent="0.2">
      <c r="B30" s="139" t="s">
        <v>42</v>
      </c>
      <c r="C30" s="139"/>
      <c r="D30" s="139"/>
      <c r="E30" s="139"/>
      <c r="F30" s="139"/>
      <c r="G30" s="19">
        <f>SUM(G19:G29)</f>
        <v>90</v>
      </c>
      <c r="H30" s="20"/>
      <c r="I30" s="19" t="s">
        <v>43</v>
      </c>
      <c r="J30" s="18"/>
      <c r="L30" s="1"/>
    </row>
    <row r="31" spans="1:12" s="3" customFormat="1" ht="19.5" customHeight="1" x14ac:dyDescent="0.2">
      <c r="G31" s="5"/>
      <c r="H31" s="5"/>
      <c r="I31" s="2"/>
      <c r="J31" s="6"/>
      <c r="L31" s="7"/>
    </row>
    <row r="32" spans="1:12" s="2" customFormat="1" ht="17.25" hidden="1" x14ac:dyDescent="0.2">
      <c r="A32" s="153"/>
      <c r="B32" s="153"/>
      <c r="C32" s="32"/>
      <c r="D32" s="32"/>
      <c r="E32" s="32"/>
      <c r="F32" s="48"/>
      <c r="G32" s="33"/>
      <c r="H32" s="34"/>
      <c r="I32" s="32"/>
      <c r="J32" s="32"/>
      <c r="L32" s="3"/>
    </row>
    <row r="33" spans="1:12" s="2" customFormat="1" ht="15.75" hidden="1" x14ac:dyDescent="0.25">
      <c r="A33" s="154"/>
      <c r="B33" s="154"/>
      <c r="C33" s="154"/>
      <c r="D33" s="155"/>
      <c r="E33" s="156"/>
      <c r="F33" s="25"/>
      <c r="G33" s="31"/>
      <c r="H33" s="23"/>
      <c r="I33" s="26"/>
      <c r="J33" s="27"/>
    </row>
    <row r="34" spans="1:12" s="2" customFormat="1" ht="15.75" hidden="1" x14ac:dyDescent="0.25">
      <c r="A34" s="154"/>
      <c r="B34" s="154"/>
      <c r="C34" s="154"/>
      <c r="D34" s="155"/>
      <c r="E34" s="156"/>
      <c r="F34" s="25"/>
      <c r="G34" s="31"/>
      <c r="H34" s="23"/>
      <c r="I34" s="26"/>
      <c r="J34" s="27"/>
    </row>
    <row r="35" spans="1:12" s="2" customFormat="1" ht="15.75" hidden="1" x14ac:dyDescent="0.25">
      <c r="A35" s="154"/>
      <c r="B35" s="154"/>
      <c r="C35" s="154"/>
      <c r="D35" s="155"/>
      <c r="E35" s="156"/>
      <c r="F35" s="25"/>
      <c r="G35" s="31"/>
      <c r="H35" s="23"/>
      <c r="I35" s="26"/>
      <c r="J35" s="27"/>
    </row>
    <row r="36" spans="1:12" ht="15.75" hidden="1" x14ac:dyDescent="0.25">
      <c r="A36" s="154"/>
      <c r="B36" s="154"/>
      <c r="C36" s="154"/>
      <c r="D36" s="155"/>
      <c r="E36" s="156"/>
      <c r="F36" s="25"/>
      <c r="G36" s="31"/>
      <c r="H36" s="23"/>
      <c r="I36" s="26"/>
      <c r="J36" s="27"/>
      <c r="L36" s="2"/>
    </row>
    <row r="37" spans="1:12" ht="15.75" hidden="1" x14ac:dyDescent="0.25">
      <c r="A37" s="154"/>
      <c r="B37" s="154"/>
      <c r="C37" s="154"/>
      <c r="D37" s="155"/>
      <c r="E37" s="156"/>
      <c r="F37" s="25"/>
      <c r="G37" s="31"/>
      <c r="H37" s="23"/>
      <c r="I37" s="26"/>
      <c r="J37" s="27"/>
    </row>
    <row r="38" spans="1:12" ht="15.75" hidden="1" x14ac:dyDescent="0.25">
      <c r="A38" s="154"/>
      <c r="B38" s="154"/>
      <c r="C38" s="154"/>
      <c r="D38" s="155"/>
      <c r="E38" s="156"/>
      <c r="F38" s="25"/>
      <c r="G38" s="31"/>
      <c r="H38" s="23"/>
      <c r="I38" s="26"/>
      <c r="J38" s="27"/>
    </row>
    <row r="39" spans="1:12" ht="15.75" hidden="1" x14ac:dyDescent="0.25">
      <c r="A39" s="154"/>
      <c r="B39" s="154"/>
      <c r="C39" s="154"/>
      <c r="D39" s="155"/>
      <c r="E39" s="156"/>
      <c r="F39" s="25"/>
      <c r="G39" s="31"/>
      <c r="H39" s="23"/>
      <c r="I39" s="26"/>
      <c r="J39" s="27"/>
    </row>
    <row r="40" spans="1:12" ht="15.75" hidden="1" x14ac:dyDescent="0.25">
      <c r="A40" s="154"/>
      <c r="B40" s="154"/>
      <c r="C40" s="154"/>
      <c r="D40" s="155"/>
      <c r="E40" s="156"/>
      <c r="F40" s="25"/>
      <c r="G40" s="31"/>
      <c r="H40" s="23"/>
      <c r="I40" s="26"/>
      <c r="J40" s="27"/>
    </row>
    <row r="41" spans="1:12" ht="15.75" hidden="1" x14ac:dyDescent="0.25">
      <c r="A41" s="157"/>
      <c r="B41" s="157"/>
      <c r="C41" s="157"/>
      <c r="D41" s="155"/>
      <c r="E41" s="156"/>
      <c r="F41" s="25"/>
      <c r="G41" s="31"/>
      <c r="H41" s="23"/>
      <c r="I41" s="26"/>
      <c r="J41" s="27"/>
    </row>
    <row r="42" spans="1:12" ht="27" hidden="1" customHeight="1" x14ac:dyDescent="0.2">
      <c r="A42" s="21"/>
      <c r="B42" s="151"/>
      <c r="C42" s="151"/>
      <c r="D42" s="151"/>
      <c r="E42" s="151"/>
      <c r="F42" s="151"/>
      <c r="G42" s="29"/>
      <c r="H42" s="152"/>
      <c r="I42" s="152"/>
      <c r="J42" s="30"/>
    </row>
    <row r="43" spans="1:12" ht="12.75" customHeight="1" x14ac:dyDescent="0.2">
      <c r="B43" s="134" t="s">
        <v>62</v>
      </c>
      <c r="C43" s="135"/>
      <c r="D43" s="135"/>
      <c r="E43" s="135"/>
    </row>
    <row r="44" spans="1:12" x14ac:dyDescent="0.2">
      <c r="B44" s="135"/>
      <c r="C44" s="135"/>
      <c r="D44" s="135"/>
      <c r="E44" s="135"/>
      <c r="L44" s="50"/>
    </row>
    <row r="45" spans="1:12" ht="15.75" x14ac:dyDescent="0.25">
      <c r="B45" s="135"/>
      <c r="C45" s="135"/>
      <c r="D45" s="135"/>
      <c r="E45" s="135"/>
      <c r="F45" s="25"/>
      <c r="G45" s="31"/>
      <c r="H45" s="23"/>
      <c r="I45" s="26"/>
      <c r="J45" s="27"/>
    </row>
    <row r="46" spans="1:12" ht="15.75" x14ac:dyDescent="0.25">
      <c r="B46" s="128" t="s">
        <v>95</v>
      </c>
      <c r="C46" s="40"/>
      <c r="D46" s="41"/>
      <c r="E46" s="42"/>
      <c r="F46" s="25"/>
      <c r="G46" s="31"/>
      <c r="H46" s="23"/>
      <c r="I46" s="26"/>
      <c r="J46" s="27"/>
    </row>
  </sheetData>
  <mergeCells count="38">
    <mergeCell ref="B42:F42"/>
    <mergeCell ref="H42:I42"/>
    <mergeCell ref="B43:E45"/>
    <mergeCell ref="B30:F30"/>
    <mergeCell ref="A32:B32"/>
    <mergeCell ref="A33:C33"/>
    <mergeCell ref="D33:D41"/>
    <mergeCell ref="E33:E41"/>
    <mergeCell ref="A34:C34"/>
    <mergeCell ref="A35:C35"/>
    <mergeCell ref="A36:C36"/>
    <mergeCell ref="A37:C37"/>
    <mergeCell ref="A38:C38"/>
    <mergeCell ref="A39:C39"/>
    <mergeCell ref="A40:C40"/>
    <mergeCell ref="A41:C41"/>
    <mergeCell ref="B13:F13"/>
    <mergeCell ref="B17:J17"/>
    <mergeCell ref="B18:C18"/>
    <mergeCell ref="B19:C19"/>
    <mergeCell ref="D19:D28"/>
    <mergeCell ref="E19:E28"/>
    <mergeCell ref="B20:C20"/>
    <mergeCell ref="B21:C21"/>
    <mergeCell ref="B22:C22"/>
    <mergeCell ref="B23:C23"/>
    <mergeCell ref="B24:C24"/>
    <mergeCell ref="B26:C26"/>
    <mergeCell ref="B12:C12"/>
    <mergeCell ref="B10:C10"/>
    <mergeCell ref="D10:D11"/>
    <mergeCell ref="C2:D2"/>
    <mergeCell ref="C3:D3"/>
    <mergeCell ref="C4:D4"/>
    <mergeCell ref="C5:D5"/>
    <mergeCell ref="B8:J8"/>
    <mergeCell ref="B9:C9"/>
    <mergeCell ref="B11:C11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E18"/>
  <sheetViews>
    <sheetView zoomScale="80" zoomScaleNormal="80" workbookViewId="0">
      <selection activeCell="F19" sqref="F19"/>
    </sheetView>
  </sheetViews>
  <sheetFormatPr defaultRowHeight="12.75" x14ac:dyDescent="0.2"/>
  <cols>
    <col min="1" max="1" width="23.28515625" customWidth="1"/>
    <col min="2" max="2" width="18.42578125" customWidth="1"/>
    <col min="3" max="3" width="38.140625" customWidth="1"/>
    <col min="4" max="4" width="13.7109375" customWidth="1"/>
    <col min="5" max="5" width="0" hidden="1" customWidth="1"/>
  </cols>
  <sheetData>
    <row r="3" spans="1:5" x14ac:dyDescent="0.2">
      <c r="A3" s="160" t="s">
        <v>45</v>
      </c>
      <c r="B3" s="160"/>
      <c r="C3" s="160"/>
      <c r="D3" s="160"/>
      <c r="E3" s="160"/>
    </row>
    <row r="4" spans="1:5" x14ac:dyDescent="0.2">
      <c r="A4" s="59" t="s">
        <v>46</v>
      </c>
      <c r="B4" s="59" t="s">
        <v>47</v>
      </c>
      <c r="C4" s="59" t="s">
        <v>48</v>
      </c>
      <c r="D4" s="59" t="s">
        <v>49</v>
      </c>
      <c r="E4" s="57"/>
    </row>
    <row r="5" spans="1:5" ht="45" customHeight="1" x14ac:dyDescent="0.2">
      <c r="A5" s="59" t="s">
        <v>50</v>
      </c>
      <c r="B5" s="60" t="s">
        <v>51</v>
      </c>
      <c r="C5" s="61" t="s">
        <v>52</v>
      </c>
      <c r="D5" s="62">
        <v>2781.89</v>
      </c>
      <c r="E5" s="58"/>
    </row>
    <row r="6" spans="1:5" ht="21.75" customHeight="1" x14ac:dyDescent="0.2">
      <c r="A6" s="161" t="s">
        <v>53</v>
      </c>
      <c r="B6" s="58">
        <v>500</v>
      </c>
      <c r="C6" s="61" t="s">
        <v>54</v>
      </c>
      <c r="D6" s="63">
        <v>7665</v>
      </c>
      <c r="E6" s="58"/>
    </row>
    <row r="7" spans="1:5" ht="18" customHeight="1" x14ac:dyDescent="0.2">
      <c r="A7" s="162"/>
      <c r="B7" s="58">
        <v>1000</v>
      </c>
      <c r="C7" s="60" t="s">
        <v>54</v>
      </c>
      <c r="D7" s="63">
        <v>13920</v>
      </c>
      <c r="E7" s="58"/>
    </row>
    <row r="8" spans="1:5" x14ac:dyDescent="0.2">
      <c r="A8" s="158" t="s">
        <v>55</v>
      </c>
      <c r="B8" s="58">
        <v>500</v>
      </c>
      <c r="C8" s="60" t="s">
        <v>54</v>
      </c>
      <c r="D8" s="63">
        <v>9375</v>
      </c>
      <c r="E8" s="64"/>
    </row>
    <row r="9" spans="1:5" ht="18" customHeight="1" x14ac:dyDescent="0.2">
      <c r="A9" s="158"/>
      <c r="B9" s="58">
        <v>1000</v>
      </c>
      <c r="C9" s="60" t="s">
        <v>54</v>
      </c>
      <c r="D9" s="63">
        <v>17920</v>
      </c>
      <c r="E9" s="64"/>
    </row>
    <row r="10" spans="1:5" x14ac:dyDescent="0.2">
      <c r="A10" s="163" t="s">
        <v>56</v>
      </c>
      <c r="B10" s="58">
        <v>500</v>
      </c>
      <c r="C10" s="163" t="s">
        <v>57</v>
      </c>
      <c r="D10" s="63">
        <v>3000</v>
      </c>
    </row>
    <row r="11" spans="1:5" x14ac:dyDescent="0.2">
      <c r="A11" s="164"/>
      <c r="B11" s="58">
        <v>1000</v>
      </c>
      <c r="C11" s="165"/>
      <c r="D11" s="63">
        <v>6000</v>
      </c>
    </row>
    <row r="12" spans="1:5" x14ac:dyDescent="0.2">
      <c r="A12" s="163" t="s">
        <v>58</v>
      </c>
      <c r="B12" s="58">
        <v>500</v>
      </c>
      <c r="C12" s="163" t="s">
        <v>59</v>
      </c>
      <c r="D12" s="63">
        <v>2000</v>
      </c>
    </row>
    <row r="13" spans="1:5" x14ac:dyDescent="0.2">
      <c r="A13" s="164"/>
      <c r="B13" s="58">
        <v>1000</v>
      </c>
      <c r="C13" s="165"/>
      <c r="D13" s="63">
        <v>4000</v>
      </c>
    </row>
    <row r="17" spans="1:3" ht="42.75" customHeight="1" x14ac:dyDescent="0.2">
      <c r="A17" s="158" t="s">
        <v>60</v>
      </c>
      <c r="B17" s="159"/>
      <c r="C17" s="159"/>
    </row>
    <row r="18" spans="1:3" ht="31.5" customHeight="1" x14ac:dyDescent="0.2">
      <c r="A18" s="158" t="s">
        <v>61</v>
      </c>
      <c r="B18" s="159"/>
      <c r="C18" s="159"/>
    </row>
  </sheetData>
  <mergeCells count="9">
    <mergeCell ref="A17:C17"/>
    <mergeCell ref="A18:C18"/>
    <mergeCell ref="A3:E3"/>
    <mergeCell ref="A6:A7"/>
    <mergeCell ref="A8:A9"/>
    <mergeCell ref="A10:A11"/>
    <mergeCell ref="A12:A13"/>
    <mergeCell ref="C10:C11"/>
    <mergeCell ref="C12:C1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Cota Ouro </vt:lpstr>
      <vt:lpstr>Cota prata </vt:lpstr>
      <vt:lpstr>Cota Bronze </vt:lpstr>
      <vt:lpstr>Produção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2025-11-24T14:05:28Z</dcterms:modified>
  <cp:category/>
  <cp:contentStatus/>
</cp:coreProperties>
</file>